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60"/>
  </bookViews>
  <sheets>
    <sheet name="Program Bazlı" sheetId="2" r:id="rId1"/>
    <sheet name="Birim Bazlı" sheetId="18" r:id="rId2"/>
    <sheet name="TOPLAM" sheetId="3" r:id="rId3"/>
  </sheets>
  <definedNames>
    <definedName name="_xlnm._FilterDatabase" localSheetId="0" hidden="1">'Program Bazlı'!$A$3:$Z$138</definedName>
  </definedNames>
  <calcPr calcId="162913" iterateDelta="1E-4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N21" i="3" l="1"/>
  <c r="N19" i="3"/>
  <c r="N18" i="3"/>
  <c r="M21" i="3"/>
  <c r="L19" i="3"/>
  <c r="L21" i="3" s="1"/>
  <c r="L18" i="3"/>
  <c r="K21" i="3"/>
  <c r="B9" i="3"/>
  <c r="D6" i="3"/>
  <c r="B6" i="3"/>
  <c r="I21" i="3"/>
  <c r="F21" i="3"/>
  <c r="B21" i="3"/>
  <c r="H19" i="3" l="1"/>
  <c r="J21" i="3"/>
  <c r="H18" i="3"/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4" i="2"/>
  <c r="V141" i="2" l="1"/>
  <c r="N141" i="2"/>
  <c r="E141" i="2"/>
  <c r="F141" i="2"/>
  <c r="G141" i="2"/>
  <c r="L141" i="2"/>
  <c r="O141" i="2"/>
  <c r="Q141" i="2"/>
  <c r="D141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4" i="2"/>
  <c r="R141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4" i="2"/>
  <c r="P141" i="2" l="1"/>
  <c r="I112" i="2" l="1"/>
  <c r="T112" i="2" s="1"/>
  <c r="D19" i="3"/>
  <c r="D18" i="3"/>
  <c r="J4" i="2"/>
  <c r="I4" i="2"/>
  <c r="H4" i="2"/>
  <c r="J129" i="2"/>
  <c r="J130" i="2"/>
  <c r="J131" i="2"/>
  <c r="J132" i="2"/>
  <c r="J133" i="2"/>
  <c r="J134" i="2"/>
  <c r="J135" i="2"/>
  <c r="J136" i="2"/>
  <c r="J137" i="2"/>
  <c r="J138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I5" i="2"/>
  <c r="I6" i="2"/>
  <c r="T6" i="2" s="1"/>
  <c r="I7" i="2"/>
  <c r="T7" i="2" s="1"/>
  <c r="I8" i="2"/>
  <c r="T8" i="2" s="1"/>
  <c r="I9" i="2"/>
  <c r="T9" i="2" s="1"/>
  <c r="I10" i="2"/>
  <c r="T10" i="2" s="1"/>
  <c r="I11" i="2"/>
  <c r="T11" i="2" s="1"/>
  <c r="I12" i="2"/>
  <c r="T12" i="2" s="1"/>
  <c r="I13" i="2"/>
  <c r="T13" i="2" s="1"/>
  <c r="I14" i="2"/>
  <c r="T14" i="2" s="1"/>
  <c r="I15" i="2"/>
  <c r="I16" i="2"/>
  <c r="T16" i="2" s="1"/>
  <c r="I17" i="2"/>
  <c r="T17" i="2" s="1"/>
  <c r="I18" i="2"/>
  <c r="I19" i="2"/>
  <c r="I20" i="2"/>
  <c r="T20" i="2" s="1"/>
  <c r="I21" i="2"/>
  <c r="T21" i="2" s="1"/>
  <c r="I22" i="2"/>
  <c r="I23" i="2"/>
  <c r="T23" i="2" s="1"/>
  <c r="I24" i="2"/>
  <c r="T24" i="2" s="1"/>
  <c r="I25" i="2"/>
  <c r="T25" i="2" s="1"/>
  <c r="I26" i="2"/>
  <c r="T26" i="2" s="1"/>
  <c r="I27" i="2"/>
  <c r="T27" i="2" s="1"/>
  <c r="I28" i="2"/>
  <c r="T28" i="2" s="1"/>
  <c r="I29" i="2"/>
  <c r="T29" i="2" s="1"/>
  <c r="I30" i="2"/>
  <c r="T30" i="2" s="1"/>
  <c r="I31" i="2"/>
  <c r="T31" i="2" s="1"/>
  <c r="I32" i="2"/>
  <c r="T32" i="2" s="1"/>
  <c r="I33" i="2"/>
  <c r="T33" i="2" s="1"/>
  <c r="I34" i="2"/>
  <c r="T34" i="2" s="1"/>
  <c r="I35" i="2"/>
  <c r="T35" i="2" s="1"/>
  <c r="I36" i="2"/>
  <c r="T36" i="2" s="1"/>
  <c r="I37" i="2"/>
  <c r="T37" i="2" s="1"/>
  <c r="I38" i="2"/>
  <c r="T38" i="2" s="1"/>
  <c r="I39" i="2"/>
  <c r="T39" i="2" s="1"/>
  <c r="I40" i="2"/>
  <c r="T40" i="2" s="1"/>
  <c r="I41" i="2"/>
  <c r="T41" i="2" s="1"/>
  <c r="I42" i="2"/>
  <c r="T42" i="2" s="1"/>
  <c r="I43" i="2"/>
  <c r="T43" i="2" s="1"/>
  <c r="I44" i="2"/>
  <c r="T44" i="2" s="1"/>
  <c r="I45" i="2"/>
  <c r="T45" i="2" s="1"/>
  <c r="I46" i="2"/>
  <c r="T46" i="2" s="1"/>
  <c r="I47" i="2"/>
  <c r="T47" i="2" s="1"/>
  <c r="I48" i="2"/>
  <c r="T48" i="2" s="1"/>
  <c r="I49" i="2"/>
  <c r="T49" i="2" s="1"/>
  <c r="I50" i="2"/>
  <c r="T50" i="2" s="1"/>
  <c r="I51" i="2"/>
  <c r="T51" i="2" s="1"/>
  <c r="I52" i="2"/>
  <c r="I53" i="2"/>
  <c r="T53" i="2" s="1"/>
  <c r="I54" i="2"/>
  <c r="T54" i="2" s="1"/>
  <c r="I55" i="2"/>
  <c r="T55" i="2" s="1"/>
  <c r="I56" i="2"/>
  <c r="T56" i="2" s="1"/>
  <c r="I57" i="2"/>
  <c r="I58" i="2"/>
  <c r="T58" i="2" s="1"/>
  <c r="I59" i="2"/>
  <c r="T59" i="2" s="1"/>
  <c r="I60" i="2"/>
  <c r="I61" i="2"/>
  <c r="I62" i="2"/>
  <c r="T62" i="2" s="1"/>
  <c r="I63" i="2"/>
  <c r="T63" i="2" s="1"/>
  <c r="I64" i="2"/>
  <c r="T64" i="2" s="1"/>
  <c r="I65" i="2"/>
  <c r="T65" i="2" s="1"/>
  <c r="I66" i="2"/>
  <c r="T66" i="2" s="1"/>
  <c r="I67" i="2"/>
  <c r="T67" i="2" s="1"/>
  <c r="I68" i="2"/>
  <c r="T68" i="2" s="1"/>
  <c r="I69" i="2"/>
  <c r="T69" i="2" s="1"/>
  <c r="I70" i="2"/>
  <c r="T70" i="2" s="1"/>
  <c r="I71" i="2"/>
  <c r="T71" i="2" s="1"/>
  <c r="I72" i="2"/>
  <c r="T72" i="2" s="1"/>
  <c r="I73" i="2"/>
  <c r="T73" i="2" s="1"/>
  <c r="I74" i="2"/>
  <c r="T74" i="2" s="1"/>
  <c r="I75" i="2"/>
  <c r="T75" i="2" s="1"/>
  <c r="I76" i="2"/>
  <c r="T76" i="2" s="1"/>
  <c r="I77" i="2"/>
  <c r="T77" i="2" s="1"/>
  <c r="I78" i="2"/>
  <c r="T78" i="2" s="1"/>
  <c r="I79" i="2"/>
  <c r="T79" i="2" s="1"/>
  <c r="I80" i="2"/>
  <c r="T80" i="2" s="1"/>
  <c r="I81" i="2"/>
  <c r="T81" i="2" s="1"/>
  <c r="I82" i="2"/>
  <c r="T82" i="2" s="1"/>
  <c r="I83" i="2"/>
  <c r="T83" i="2" s="1"/>
  <c r="I84" i="2"/>
  <c r="T84" i="2" s="1"/>
  <c r="I85" i="2"/>
  <c r="T85" i="2" s="1"/>
  <c r="I86" i="2"/>
  <c r="T86" i="2" s="1"/>
  <c r="I87" i="2"/>
  <c r="T87" i="2" s="1"/>
  <c r="I88" i="2"/>
  <c r="T88" i="2" s="1"/>
  <c r="I89" i="2"/>
  <c r="T89" i="2" s="1"/>
  <c r="I90" i="2"/>
  <c r="T90" i="2" s="1"/>
  <c r="I91" i="2"/>
  <c r="T91" i="2" s="1"/>
  <c r="I92" i="2"/>
  <c r="T92" i="2" s="1"/>
  <c r="I93" i="2"/>
  <c r="T93" i="2" s="1"/>
  <c r="I94" i="2"/>
  <c r="T94" i="2" s="1"/>
  <c r="I95" i="2"/>
  <c r="T95" i="2" s="1"/>
  <c r="I96" i="2"/>
  <c r="T96" i="2" s="1"/>
  <c r="I97" i="2"/>
  <c r="T97" i="2" s="1"/>
  <c r="I98" i="2"/>
  <c r="T98" i="2" s="1"/>
  <c r="I99" i="2"/>
  <c r="T99" i="2" s="1"/>
  <c r="I100" i="2"/>
  <c r="T100" i="2" s="1"/>
  <c r="I101" i="2"/>
  <c r="T101" i="2" s="1"/>
  <c r="I102" i="2"/>
  <c r="I103" i="2"/>
  <c r="I104" i="2"/>
  <c r="T104" i="2" s="1"/>
  <c r="I105" i="2"/>
  <c r="T105" i="2" s="1"/>
  <c r="I106" i="2"/>
  <c r="T106" i="2" s="1"/>
  <c r="I107" i="2"/>
  <c r="T107" i="2" s="1"/>
  <c r="I108" i="2"/>
  <c r="T108" i="2" s="1"/>
  <c r="I109" i="2"/>
  <c r="T109" i="2" s="1"/>
  <c r="I110" i="2"/>
  <c r="T110" i="2" s="1"/>
  <c r="I111" i="2"/>
  <c r="I113" i="2"/>
  <c r="T113" i="2" s="1"/>
  <c r="I114" i="2"/>
  <c r="T114" i="2" s="1"/>
  <c r="I115" i="2"/>
  <c r="T115" i="2" s="1"/>
  <c r="I116" i="2"/>
  <c r="T116" i="2" s="1"/>
  <c r="I117" i="2"/>
  <c r="T117" i="2" s="1"/>
  <c r="I118" i="2"/>
  <c r="T118" i="2" s="1"/>
  <c r="I119" i="2"/>
  <c r="T119" i="2" s="1"/>
  <c r="I120" i="2"/>
  <c r="T120" i="2" s="1"/>
  <c r="I121" i="2"/>
  <c r="T121" i="2" s="1"/>
  <c r="I122" i="2"/>
  <c r="T122" i="2" s="1"/>
  <c r="I123" i="2"/>
  <c r="T123" i="2" s="1"/>
  <c r="I124" i="2"/>
  <c r="T124" i="2" s="1"/>
  <c r="I125" i="2"/>
  <c r="T125" i="2" s="1"/>
  <c r="I126" i="2"/>
  <c r="T126" i="2" s="1"/>
  <c r="I127" i="2"/>
  <c r="I128" i="2"/>
  <c r="I129" i="2"/>
  <c r="T129" i="2" s="1"/>
  <c r="I130" i="2"/>
  <c r="T130" i="2" s="1"/>
  <c r="I131" i="2"/>
  <c r="T131" i="2" s="1"/>
  <c r="I132" i="2"/>
  <c r="T132" i="2" s="1"/>
  <c r="I133" i="2"/>
  <c r="T133" i="2" s="1"/>
  <c r="I134" i="2"/>
  <c r="T134" i="2" s="1"/>
  <c r="I135" i="2"/>
  <c r="T135" i="2" s="1"/>
  <c r="I136" i="2"/>
  <c r="T136" i="2" s="1"/>
  <c r="I137" i="2"/>
  <c r="T137" i="2" s="1"/>
  <c r="I138" i="2"/>
  <c r="T138" i="2" s="1"/>
  <c r="H138" i="2"/>
  <c r="S138" i="2" s="1"/>
  <c r="Y138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S44" i="2" s="1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X138" i="2" l="1"/>
  <c r="X44" i="2"/>
  <c r="H141" i="2"/>
  <c r="T4" i="2"/>
  <c r="I141" i="2"/>
  <c r="S4" i="2"/>
  <c r="Y4" i="2" s="1"/>
  <c r="S133" i="2"/>
  <c r="X133" i="2" s="1"/>
  <c r="S127" i="2"/>
  <c r="X127" i="2" s="1"/>
  <c r="S121" i="2"/>
  <c r="X121" i="2" s="1"/>
  <c r="S115" i="2"/>
  <c r="X115" i="2" s="1"/>
  <c r="S109" i="2"/>
  <c r="X109" i="2" s="1"/>
  <c r="S103" i="2"/>
  <c r="X103" i="2" s="1"/>
  <c r="S97" i="2"/>
  <c r="X97" i="2" s="1"/>
  <c r="S91" i="2"/>
  <c r="X91" i="2" s="1"/>
  <c r="S85" i="2"/>
  <c r="X85" i="2" s="1"/>
  <c r="S79" i="2"/>
  <c r="X79" i="2" s="1"/>
  <c r="S73" i="2"/>
  <c r="X73" i="2" s="1"/>
  <c r="S67" i="2"/>
  <c r="X67" i="2" s="1"/>
  <c r="S61" i="2"/>
  <c r="S55" i="2"/>
  <c r="X55" i="2" s="1"/>
  <c r="S49" i="2"/>
  <c r="X49" i="2" s="1"/>
  <c r="S43" i="2"/>
  <c r="X43" i="2" s="1"/>
  <c r="S37" i="2"/>
  <c r="X37" i="2" s="1"/>
  <c r="S31" i="2"/>
  <c r="X31" i="2" s="1"/>
  <c r="S25" i="2"/>
  <c r="X25" i="2" s="1"/>
  <c r="S19" i="2"/>
  <c r="S13" i="2"/>
  <c r="X13" i="2" s="1"/>
  <c r="S7" i="2"/>
  <c r="X7" i="2" s="1"/>
  <c r="M136" i="2"/>
  <c r="M130" i="2"/>
  <c r="M124" i="2"/>
  <c r="M118" i="2"/>
  <c r="M111" i="2"/>
  <c r="M105" i="2"/>
  <c r="M112" i="2"/>
  <c r="S132" i="2"/>
  <c r="X132" i="2" s="1"/>
  <c r="S126" i="2"/>
  <c r="X126" i="2" s="1"/>
  <c r="S120" i="2"/>
  <c r="X120" i="2" s="1"/>
  <c r="S114" i="2"/>
  <c r="X114" i="2" s="1"/>
  <c r="S108" i="2"/>
  <c r="Y108" i="2" s="1"/>
  <c r="S102" i="2"/>
  <c r="S96" i="2"/>
  <c r="X96" i="2" s="1"/>
  <c r="S90" i="2"/>
  <c r="X90" i="2" s="1"/>
  <c r="S84" i="2"/>
  <c r="X84" i="2" s="1"/>
  <c r="S78" i="2"/>
  <c r="X78" i="2" s="1"/>
  <c r="S72" i="2"/>
  <c r="X72" i="2" s="1"/>
  <c r="S66" i="2"/>
  <c r="X66" i="2" s="1"/>
  <c r="S60" i="2"/>
  <c r="X60" i="2" s="1"/>
  <c r="S54" i="2"/>
  <c r="X54" i="2" s="1"/>
  <c r="S48" i="2"/>
  <c r="X48" i="2" s="1"/>
  <c r="S42" i="2"/>
  <c r="X42" i="2" s="1"/>
  <c r="S36" i="2"/>
  <c r="X36" i="2" s="1"/>
  <c r="S30" i="2"/>
  <c r="X30" i="2" s="1"/>
  <c r="S24" i="2"/>
  <c r="X24" i="2" s="1"/>
  <c r="S18" i="2"/>
  <c r="X18" i="2" s="1"/>
  <c r="S12" i="2"/>
  <c r="X12" i="2" s="1"/>
  <c r="S6" i="2"/>
  <c r="X6" i="2" s="1"/>
  <c r="M135" i="2"/>
  <c r="M129" i="2"/>
  <c r="M123" i="2"/>
  <c r="M117" i="2"/>
  <c r="M110" i="2"/>
  <c r="M104" i="2"/>
  <c r="S137" i="2"/>
  <c r="X137" i="2" s="1"/>
  <c r="S131" i="2"/>
  <c r="X131" i="2" s="1"/>
  <c r="S125" i="2"/>
  <c r="X125" i="2" s="1"/>
  <c r="S119" i="2"/>
  <c r="X119" i="2" s="1"/>
  <c r="S113" i="2"/>
  <c r="X113" i="2" s="1"/>
  <c r="S107" i="2"/>
  <c r="X107" i="2" s="1"/>
  <c r="S101" i="2"/>
  <c r="X101" i="2" s="1"/>
  <c r="S95" i="2"/>
  <c r="X95" i="2" s="1"/>
  <c r="S89" i="2"/>
  <c r="X89" i="2" s="1"/>
  <c r="S83" i="2"/>
  <c r="X83" i="2" s="1"/>
  <c r="S77" i="2"/>
  <c r="X77" i="2" s="1"/>
  <c r="S71" i="2"/>
  <c r="X71" i="2" s="1"/>
  <c r="S65" i="2"/>
  <c r="X65" i="2" s="1"/>
  <c r="S59" i="2"/>
  <c r="X59" i="2" s="1"/>
  <c r="S53" i="2"/>
  <c r="X53" i="2" s="1"/>
  <c r="S47" i="2"/>
  <c r="X47" i="2" s="1"/>
  <c r="S41" i="2"/>
  <c r="X41" i="2" s="1"/>
  <c r="S35" i="2"/>
  <c r="X35" i="2" s="1"/>
  <c r="S29" i="2"/>
  <c r="X29" i="2" s="1"/>
  <c r="S23" i="2"/>
  <c r="X23" i="2" s="1"/>
  <c r="S17" i="2"/>
  <c r="X17" i="2" s="1"/>
  <c r="S11" i="2"/>
  <c r="X11" i="2" s="1"/>
  <c r="S5" i="2"/>
  <c r="X5" i="2" s="1"/>
  <c r="M109" i="2"/>
  <c r="M103" i="2"/>
  <c r="M97" i="2"/>
  <c r="M91" i="2"/>
  <c r="M85" i="2"/>
  <c r="M79" i="2"/>
  <c r="M73" i="2"/>
  <c r="M67" i="2"/>
  <c r="M61" i="2"/>
  <c r="M55" i="2"/>
  <c r="M49" i="2"/>
  <c r="M43" i="2"/>
  <c r="M37" i="2"/>
  <c r="M31" i="2"/>
  <c r="M25" i="2"/>
  <c r="M19" i="2"/>
  <c r="M13" i="2"/>
  <c r="M7" i="2"/>
  <c r="S136" i="2"/>
  <c r="X136" i="2" s="1"/>
  <c r="S130" i="2"/>
  <c r="X130" i="2" s="1"/>
  <c r="S124" i="2"/>
  <c r="X124" i="2" s="1"/>
  <c r="S118" i="2"/>
  <c r="U118" i="2" s="1"/>
  <c r="S112" i="2"/>
  <c r="X112" i="2" s="1"/>
  <c r="S106" i="2"/>
  <c r="X106" i="2" s="1"/>
  <c r="S100" i="2"/>
  <c r="X100" i="2" s="1"/>
  <c r="S94" i="2"/>
  <c r="X94" i="2" s="1"/>
  <c r="S88" i="2"/>
  <c r="X88" i="2" s="1"/>
  <c r="S82" i="2"/>
  <c r="X82" i="2" s="1"/>
  <c r="S76" i="2"/>
  <c r="X76" i="2" s="1"/>
  <c r="S70" i="2"/>
  <c r="X70" i="2" s="1"/>
  <c r="S64" i="2"/>
  <c r="X64" i="2" s="1"/>
  <c r="S58" i="2"/>
  <c r="X58" i="2" s="1"/>
  <c r="S52" i="2"/>
  <c r="S46" i="2"/>
  <c r="X46" i="2" s="1"/>
  <c r="S40" i="2"/>
  <c r="X40" i="2" s="1"/>
  <c r="S34" i="2"/>
  <c r="X34" i="2" s="1"/>
  <c r="S28" i="2"/>
  <c r="X28" i="2" s="1"/>
  <c r="S22" i="2"/>
  <c r="X22" i="2" s="1"/>
  <c r="S16" i="2"/>
  <c r="X16" i="2" s="1"/>
  <c r="S10" i="2"/>
  <c r="X10" i="2" s="1"/>
  <c r="W138" i="2"/>
  <c r="M133" i="2"/>
  <c r="M127" i="2"/>
  <c r="M121" i="2"/>
  <c r="M115" i="2"/>
  <c r="M108" i="2"/>
  <c r="M102" i="2"/>
  <c r="M96" i="2"/>
  <c r="M90" i="2"/>
  <c r="M84" i="2"/>
  <c r="M78" i="2"/>
  <c r="M72" i="2"/>
  <c r="M66" i="2"/>
  <c r="M60" i="2"/>
  <c r="M54" i="2"/>
  <c r="M48" i="2"/>
  <c r="M42" i="2"/>
  <c r="M36" i="2"/>
  <c r="M30" i="2"/>
  <c r="M24" i="2"/>
  <c r="M18" i="2"/>
  <c r="M12" i="2"/>
  <c r="M6" i="2"/>
  <c r="S135" i="2"/>
  <c r="X135" i="2" s="1"/>
  <c r="S129" i="2"/>
  <c r="X129" i="2" s="1"/>
  <c r="S123" i="2"/>
  <c r="X123" i="2" s="1"/>
  <c r="S117" i="2"/>
  <c r="X117" i="2" s="1"/>
  <c r="S111" i="2"/>
  <c r="X111" i="2" s="1"/>
  <c r="S105" i="2"/>
  <c r="X105" i="2" s="1"/>
  <c r="S99" i="2"/>
  <c r="X99" i="2" s="1"/>
  <c r="S93" i="2"/>
  <c r="X93" i="2" s="1"/>
  <c r="S87" i="2"/>
  <c r="X87" i="2" s="1"/>
  <c r="S81" i="2"/>
  <c r="X81" i="2" s="1"/>
  <c r="S75" i="2"/>
  <c r="X75" i="2" s="1"/>
  <c r="S69" i="2"/>
  <c r="X69" i="2" s="1"/>
  <c r="S63" i="2"/>
  <c r="X63" i="2" s="1"/>
  <c r="S57" i="2"/>
  <c r="S51" i="2"/>
  <c r="X51" i="2" s="1"/>
  <c r="S45" i="2"/>
  <c r="X45" i="2" s="1"/>
  <c r="S39" i="2"/>
  <c r="X39" i="2" s="1"/>
  <c r="S33" i="2"/>
  <c r="X33" i="2" s="1"/>
  <c r="S27" i="2"/>
  <c r="X27" i="2" s="1"/>
  <c r="S21" i="2"/>
  <c r="X21" i="2" s="1"/>
  <c r="S15" i="2"/>
  <c r="X15" i="2" s="1"/>
  <c r="S9" i="2"/>
  <c r="X9" i="2" s="1"/>
  <c r="M107" i="2"/>
  <c r="M101" i="2"/>
  <c r="M95" i="2"/>
  <c r="M89" i="2"/>
  <c r="M83" i="2"/>
  <c r="M77" i="2"/>
  <c r="M71" i="2"/>
  <c r="M65" i="2"/>
  <c r="M59" i="2"/>
  <c r="M53" i="2"/>
  <c r="M47" i="2"/>
  <c r="M41" i="2"/>
  <c r="M35" i="2"/>
  <c r="M29" i="2"/>
  <c r="M23" i="2"/>
  <c r="M17" i="2"/>
  <c r="M11" i="2"/>
  <c r="M5" i="2"/>
  <c r="S134" i="2"/>
  <c r="X134" i="2" s="1"/>
  <c r="S128" i="2"/>
  <c r="S122" i="2"/>
  <c r="X122" i="2" s="1"/>
  <c r="S116" i="2"/>
  <c r="X116" i="2" s="1"/>
  <c r="S110" i="2"/>
  <c r="X110" i="2" s="1"/>
  <c r="S104" i="2"/>
  <c r="X104" i="2" s="1"/>
  <c r="S98" i="2"/>
  <c r="X98" i="2" s="1"/>
  <c r="S92" i="2"/>
  <c r="X92" i="2" s="1"/>
  <c r="S86" i="2"/>
  <c r="X86" i="2" s="1"/>
  <c r="S80" i="2"/>
  <c r="X80" i="2" s="1"/>
  <c r="S74" i="2"/>
  <c r="X74" i="2" s="1"/>
  <c r="S68" i="2"/>
  <c r="X68" i="2" s="1"/>
  <c r="S62" i="2"/>
  <c r="X62" i="2" s="1"/>
  <c r="S56" i="2"/>
  <c r="X56" i="2" s="1"/>
  <c r="S50" i="2"/>
  <c r="X50" i="2" s="1"/>
  <c r="S38" i="2"/>
  <c r="X38" i="2" s="1"/>
  <c r="S32" i="2"/>
  <c r="X32" i="2" s="1"/>
  <c r="S26" i="2"/>
  <c r="X26" i="2" s="1"/>
  <c r="S20" i="2"/>
  <c r="X20" i="2" s="1"/>
  <c r="S14" i="2"/>
  <c r="X14" i="2" s="1"/>
  <c r="S8" i="2"/>
  <c r="X8" i="2" s="1"/>
  <c r="M137" i="2"/>
  <c r="M131" i="2"/>
  <c r="M125" i="2"/>
  <c r="M119" i="2"/>
  <c r="M113" i="2"/>
  <c r="M4" i="2"/>
  <c r="M134" i="2"/>
  <c r="M128" i="2"/>
  <c r="M122" i="2"/>
  <c r="M116" i="2"/>
  <c r="M98" i="2"/>
  <c r="M92" i="2"/>
  <c r="M86" i="2"/>
  <c r="M80" i="2"/>
  <c r="M74" i="2"/>
  <c r="M68" i="2"/>
  <c r="M62" i="2"/>
  <c r="M56" i="2"/>
  <c r="M50" i="2"/>
  <c r="M8" i="2"/>
  <c r="M138" i="2"/>
  <c r="M126" i="2"/>
  <c r="M106" i="2"/>
  <c r="M100" i="2"/>
  <c r="M94" i="2"/>
  <c r="M88" i="2"/>
  <c r="M82" i="2"/>
  <c r="M76" i="2"/>
  <c r="M70" i="2"/>
  <c r="M64" i="2"/>
  <c r="M58" i="2"/>
  <c r="M52" i="2"/>
  <c r="M46" i="2"/>
  <c r="M40" i="2"/>
  <c r="M34" i="2"/>
  <c r="M28" i="2"/>
  <c r="M22" i="2"/>
  <c r="M16" i="2"/>
  <c r="M10" i="2"/>
  <c r="M44" i="2"/>
  <c r="M38" i="2"/>
  <c r="M32" i="2"/>
  <c r="M26" i="2"/>
  <c r="M20" i="2"/>
  <c r="M14" i="2"/>
  <c r="M132" i="2"/>
  <c r="M120" i="2"/>
  <c r="M114" i="2"/>
  <c r="M99" i="2"/>
  <c r="M93" i="2"/>
  <c r="M87" i="2"/>
  <c r="M81" i="2"/>
  <c r="M75" i="2"/>
  <c r="M69" i="2"/>
  <c r="M63" i="2"/>
  <c r="M57" i="2"/>
  <c r="M51" i="2"/>
  <c r="M45" i="2"/>
  <c r="M39" i="2"/>
  <c r="M33" i="2"/>
  <c r="M27" i="2"/>
  <c r="M21" i="2"/>
  <c r="M15" i="2"/>
  <c r="M9" i="2"/>
  <c r="J128" i="2"/>
  <c r="J127" i="2"/>
  <c r="K118" i="2"/>
  <c r="K141" i="2" s="1"/>
  <c r="J118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X108" i="2" l="1"/>
  <c r="U57" i="2"/>
  <c r="X57" i="2"/>
  <c r="U128" i="2"/>
  <c r="X128" i="2"/>
  <c r="U52" i="2"/>
  <c r="X52" i="2"/>
  <c r="U102" i="2"/>
  <c r="X102" i="2"/>
  <c r="U5" i="2"/>
  <c r="U19" i="2"/>
  <c r="X19" i="2"/>
  <c r="U61" i="2"/>
  <c r="X61" i="2"/>
  <c r="T141" i="2"/>
  <c r="X4" i="2"/>
  <c r="X118" i="2"/>
  <c r="U15" i="2"/>
  <c r="U18" i="2"/>
  <c r="Y118" i="2"/>
  <c r="U60" i="2"/>
  <c r="U103" i="2"/>
  <c r="U111" i="2"/>
  <c r="U22" i="2"/>
  <c r="Y5" i="2"/>
  <c r="S141" i="2"/>
  <c r="Y141" i="2" s="1"/>
  <c r="W26" i="2"/>
  <c r="Y26" i="2"/>
  <c r="W134" i="2"/>
  <c r="Y134" i="2"/>
  <c r="W39" i="2"/>
  <c r="Y39" i="2"/>
  <c r="W34" i="2"/>
  <c r="Y34" i="2"/>
  <c r="W41" i="2"/>
  <c r="Y41" i="2"/>
  <c r="W113" i="2"/>
  <c r="Y113" i="2"/>
  <c r="W12" i="2"/>
  <c r="Y12" i="2"/>
  <c r="W49" i="2"/>
  <c r="Y49" i="2"/>
  <c r="W32" i="2"/>
  <c r="Y32" i="2"/>
  <c r="W68" i="2"/>
  <c r="Y68" i="2"/>
  <c r="W45" i="2"/>
  <c r="Y45" i="2"/>
  <c r="W117" i="2"/>
  <c r="Y117" i="2"/>
  <c r="W40" i="2"/>
  <c r="Y40" i="2"/>
  <c r="W112" i="2"/>
  <c r="Y112" i="2"/>
  <c r="W47" i="2"/>
  <c r="Y47" i="2"/>
  <c r="W119" i="2"/>
  <c r="Y119" i="2"/>
  <c r="W54" i="2"/>
  <c r="Y54" i="2"/>
  <c r="W126" i="2"/>
  <c r="Y126" i="2"/>
  <c r="W55" i="2"/>
  <c r="Y55" i="2"/>
  <c r="W91" i="2"/>
  <c r="Y91" i="2"/>
  <c r="W74" i="2"/>
  <c r="Y74" i="2"/>
  <c r="W15" i="2"/>
  <c r="Y15" i="2"/>
  <c r="W87" i="2"/>
  <c r="Y87" i="2"/>
  <c r="W123" i="2"/>
  <c r="Y123" i="2"/>
  <c r="W10" i="2"/>
  <c r="Y10" i="2"/>
  <c r="W46" i="2"/>
  <c r="Y46" i="2"/>
  <c r="W82" i="2"/>
  <c r="Y82" i="2"/>
  <c r="W17" i="2"/>
  <c r="Y17" i="2"/>
  <c r="W89" i="2"/>
  <c r="Y89" i="2"/>
  <c r="W24" i="2"/>
  <c r="Y24" i="2"/>
  <c r="W96" i="2"/>
  <c r="Y96" i="2"/>
  <c r="W25" i="2"/>
  <c r="Y25" i="2"/>
  <c r="W61" i="2"/>
  <c r="Y61" i="2"/>
  <c r="W133" i="2"/>
  <c r="Y133" i="2"/>
  <c r="W8" i="2"/>
  <c r="Y8" i="2"/>
  <c r="W44" i="2"/>
  <c r="Y44" i="2"/>
  <c r="W80" i="2"/>
  <c r="Y80" i="2"/>
  <c r="W116" i="2"/>
  <c r="Y116" i="2"/>
  <c r="W21" i="2"/>
  <c r="Y21" i="2"/>
  <c r="W57" i="2"/>
  <c r="Y57" i="2"/>
  <c r="W93" i="2"/>
  <c r="Y93" i="2"/>
  <c r="W129" i="2"/>
  <c r="Y129" i="2"/>
  <c r="W16" i="2"/>
  <c r="Y16" i="2"/>
  <c r="W52" i="2"/>
  <c r="Y52" i="2"/>
  <c r="W88" i="2"/>
  <c r="Y88" i="2"/>
  <c r="W124" i="2"/>
  <c r="Y124" i="2"/>
  <c r="W23" i="2"/>
  <c r="Y23" i="2"/>
  <c r="W59" i="2"/>
  <c r="Y59" i="2"/>
  <c r="W95" i="2"/>
  <c r="Y95" i="2"/>
  <c r="W131" i="2"/>
  <c r="Y131" i="2"/>
  <c r="W30" i="2"/>
  <c r="Y30" i="2"/>
  <c r="W66" i="2"/>
  <c r="Y66" i="2"/>
  <c r="W102" i="2"/>
  <c r="Y102" i="2"/>
  <c r="W31" i="2"/>
  <c r="Y31" i="2"/>
  <c r="W67" i="2"/>
  <c r="Y67" i="2"/>
  <c r="W103" i="2"/>
  <c r="Y103" i="2"/>
  <c r="W4" i="2"/>
  <c r="W62" i="2"/>
  <c r="Y62" i="2"/>
  <c r="W98" i="2"/>
  <c r="Y98" i="2"/>
  <c r="W75" i="2"/>
  <c r="Y75" i="2"/>
  <c r="W70" i="2"/>
  <c r="Y70" i="2"/>
  <c r="W48" i="2"/>
  <c r="Y48" i="2"/>
  <c r="W120" i="2"/>
  <c r="Y120" i="2"/>
  <c r="W13" i="2"/>
  <c r="Y13" i="2"/>
  <c r="W121" i="2"/>
  <c r="Y121" i="2"/>
  <c r="W19" i="2"/>
  <c r="Y19" i="2"/>
  <c r="W14" i="2"/>
  <c r="Y14" i="2"/>
  <c r="W50" i="2"/>
  <c r="Y50" i="2"/>
  <c r="W86" i="2"/>
  <c r="Y86" i="2"/>
  <c r="W122" i="2"/>
  <c r="Y122" i="2"/>
  <c r="W27" i="2"/>
  <c r="Y27" i="2"/>
  <c r="W63" i="2"/>
  <c r="Y63" i="2"/>
  <c r="W99" i="2"/>
  <c r="Y99" i="2"/>
  <c r="W135" i="2"/>
  <c r="Y135" i="2"/>
  <c r="W22" i="2"/>
  <c r="Y22" i="2"/>
  <c r="W58" i="2"/>
  <c r="Y58" i="2"/>
  <c r="W94" i="2"/>
  <c r="Y94" i="2"/>
  <c r="W130" i="2"/>
  <c r="Y130" i="2"/>
  <c r="W29" i="2"/>
  <c r="Y29" i="2"/>
  <c r="W65" i="2"/>
  <c r="Y65" i="2"/>
  <c r="W101" i="2"/>
  <c r="Y101" i="2"/>
  <c r="W137" i="2"/>
  <c r="Y137" i="2"/>
  <c r="W36" i="2"/>
  <c r="Y36" i="2"/>
  <c r="W72" i="2"/>
  <c r="Y72" i="2"/>
  <c r="W37" i="2"/>
  <c r="Y37" i="2"/>
  <c r="W73" i="2"/>
  <c r="Y73" i="2"/>
  <c r="W109" i="2"/>
  <c r="Y109" i="2"/>
  <c r="W111" i="2"/>
  <c r="Y111" i="2"/>
  <c r="W106" i="2"/>
  <c r="Y106" i="2"/>
  <c r="W77" i="2"/>
  <c r="Y77" i="2"/>
  <c r="W84" i="2"/>
  <c r="Y84" i="2"/>
  <c r="W85" i="2"/>
  <c r="Y85" i="2"/>
  <c r="W104" i="2"/>
  <c r="Y104" i="2"/>
  <c r="W9" i="2"/>
  <c r="Y9" i="2"/>
  <c r="W81" i="2"/>
  <c r="Y81" i="2"/>
  <c r="W76" i="2"/>
  <c r="Y76" i="2"/>
  <c r="W11" i="2"/>
  <c r="Y11" i="2"/>
  <c r="W83" i="2"/>
  <c r="Y83" i="2"/>
  <c r="W18" i="2"/>
  <c r="Y18" i="2"/>
  <c r="W90" i="2"/>
  <c r="Y90" i="2"/>
  <c r="W127" i="2"/>
  <c r="Y127" i="2"/>
  <c r="W38" i="2"/>
  <c r="Y38" i="2"/>
  <c r="W110" i="2"/>
  <c r="Y110" i="2"/>
  <c r="W51" i="2"/>
  <c r="Y51" i="2"/>
  <c r="W53" i="2"/>
  <c r="Y53" i="2"/>
  <c r="W125" i="2"/>
  <c r="Y125" i="2"/>
  <c r="W60" i="2"/>
  <c r="Y60" i="2"/>
  <c r="W132" i="2"/>
  <c r="Y132" i="2"/>
  <c r="W97" i="2"/>
  <c r="Y97" i="2"/>
  <c r="W20" i="2"/>
  <c r="Y20" i="2"/>
  <c r="W56" i="2"/>
  <c r="Y56" i="2"/>
  <c r="W92" i="2"/>
  <c r="Y92" i="2"/>
  <c r="W128" i="2"/>
  <c r="Y128" i="2"/>
  <c r="W33" i="2"/>
  <c r="Y33" i="2"/>
  <c r="W69" i="2"/>
  <c r="Y69" i="2"/>
  <c r="W105" i="2"/>
  <c r="Y105" i="2"/>
  <c r="W28" i="2"/>
  <c r="Y28" i="2"/>
  <c r="W64" i="2"/>
  <c r="Y64" i="2"/>
  <c r="W100" i="2"/>
  <c r="Y100" i="2"/>
  <c r="W136" i="2"/>
  <c r="Y136" i="2"/>
  <c r="W35" i="2"/>
  <c r="Y35" i="2"/>
  <c r="W71" i="2"/>
  <c r="Y71" i="2"/>
  <c r="W107" i="2"/>
  <c r="Y107" i="2"/>
  <c r="W6" i="2"/>
  <c r="Y6" i="2"/>
  <c r="W42" i="2"/>
  <c r="Y42" i="2"/>
  <c r="W78" i="2"/>
  <c r="Y78" i="2"/>
  <c r="W114" i="2"/>
  <c r="Y114" i="2"/>
  <c r="W7" i="2"/>
  <c r="Y7" i="2"/>
  <c r="W43" i="2"/>
  <c r="Y43" i="2"/>
  <c r="W79" i="2"/>
  <c r="Y79" i="2"/>
  <c r="W115" i="2"/>
  <c r="Y115" i="2"/>
  <c r="W108" i="2"/>
  <c r="W118" i="2"/>
  <c r="W5" i="2"/>
  <c r="J141" i="2"/>
  <c r="M141" i="2"/>
  <c r="X141" i="2" l="1"/>
  <c r="W141" i="2"/>
  <c r="U141" i="2"/>
  <c r="C21" i="3"/>
  <c r="D21" i="3"/>
  <c r="E21" i="3"/>
  <c r="G21" i="3"/>
  <c r="H21" i="3"/>
</calcChain>
</file>

<file path=xl/comments1.xml><?xml version="1.0" encoding="utf-8"?>
<comments xmlns="http://schemas.openxmlformats.org/spreadsheetml/2006/main">
  <authors>
    <author>Yazar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Toplam yerleşen sayısı hesabında tüm yerleştirmeler sonucu kalan boş kontenjan dikkate alınmıştır.(toplam kontenjan-toplam kalan boş kontenjan=6799-6709=90</t>
        </r>
      </text>
    </comment>
  </commentList>
</comments>
</file>

<file path=xl/sharedStrings.xml><?xml version="1.0" encoding="utf-8"?>
<sst xmlns="http://schemas.openxmlformats.org/spreadsheetml/2006/main" count="495" uniqueCount="182">
  <si>
    <t>BÖLÜM/PROGRAM BİLGİLERİ</t>
  </si>
  <si>
    <t>STANDART KAYIT</t>
  </si>
  <si>
    <t>ORAN</t>
  </si>
  <si>
    <t>Tür</t>
  </si>
  <si>
    <t>Fakülte/MYO</t>
  </si>
  <si>
    <t>Programlar</t>
  </si>
  <si>
    <t>Kontenjan</t>
  </si>
  <si>
    <t>OB Kontenjanı</t>
  </si>
  <si>
    <t>Yerleşen</t>
  </si>
  <si>
    <t>Boş Kontenjan</t>
  </si>
  <si>
    <t>Kayıt Yaptıran</t>
  </si>
  <si>
    <t>Kayıt Yaptırmayan</t>
  </si>
  <si>
    <t>Önlisans</t>
  </si>
  <si>
    <t>Akyazı Sağlık Hizmetleri Meslek Yüksekokulu</t>
  </si>
  <si>
    <t>Fizyoterapi</t>
  </si>
  <si>
    <t>İklimlendirme ve Soğutma Teknolojisi</t>
  </si>
  <si>
    <t>Otomotiv Gövde ve Yüzey İşlem Teknolojileri</t>
  </si>
  <si>
    <t>Denizcilik Meslek Yüksekokulu (Kocaali)</t>
  </si>
  <si>
    <t>Muhasebe ve Vergi Uygulamaları</t>
  </si>
  <si>
    <t>Makine Resim ve Konstrüksiyonu</t>
  </si>
  <si>
    <t>Çok Boyutlu Modelleme ve Animasyon</t>
  </si>
  <si>
    <t>Kaynarca Seyfettin Selim Meslek Yüksekokulu</t>
  </si>
  <si>
    <t>Bilgisayar Destekli Tasarım ve Animasyon</t>
  </si>
  <si>
    <t>Gıda Kalite Kontrolü ve Analizi</t>
  </si>
  <si>
    <t>Basım ve Yayım Teknolojileri (İÖ)</t>
  </si>
  <si>
    <t>Büro Yönetimi ve Yönetici Asistanlığı</t>
  </si>
  <si>
    <t>Büro Yönetimi ve Yönetici Asistanlığı (İÖ)</t>
  </si>
  <si>
    <t>Doğalgaz ve Tesisatı Teknolojisi</t>
  </si>
  <si>
    <t>İnşaat Teknolojisi</t>
  </si>
  <si>
    <t>İşletme Yönetimi (İÖ)</t>
  </si>
  <si>
    <t>Muhasebe ve Vergi Uygulamaları (İÖ)</t>
  </si>
  <si>
    <t>Perakende Satış ve Mağaza Yönetimi</t>
  </si>
  <si>
    <t>Medya ve İletişim</t>
  </si>
  <si>
    <t>Peyzaj ve Süs Bitkileri Yetiştiriciliği</t>
  </si>
  <si>
    <t>Lisans</t>
  </si>
  <si>
    <t>Sağlık Bilimleri Fakültesi (Akyazı)</t>
  </si>
  <si>
    <t>Fizyoterapi ve Rehabilitasyon</t>
  </si>
  <si>
    <t>Hemşirelik</t>
  </si>
  <si>
    <t>Sağlık Yönetimi</t>
  </si>
  <si>
    <t>Spor Bilimleri Fakültesi</t>
  </si>
  <si>
    <t>Rekreasyon</t>
  </si>
  <si>
    <t>Spor Yöneticiliği</t>
  </si>
  <si>
    <t>Teknoloji Fakültesi</t>
  </si>
  <si>
    <t>Bilgisayar Mühendisliği</t>
  </si>
  <si>
    <t>Bilgisayar Mühendisliği (M.T.O.K.)</t>
  </si>
  <si>
    <t>Elektrik-Elektronik Mühendisliği</t>
  </si>
  <si>
    <t>Elektrik-Elektronik Mühendisliği (İÖ)</t>
  </si>
  <si>
    <t>Elektrik-Elektronik Mühendisliği (M.T.O.K.)</t>
  </si>
  <si>
    <t>Elektrik-Elektronik Mühendisliği (M.T.O.K.) (İÖ)</t>
  </si>
  <si>
    <t>İnşaat Mühendisliği</t>
  </si>
  <si>
    <t>Makine Mühendisliği</t>
  </si>
  <si>
    <t>Makine Mühendisliği (İÖ)</t>
  </si>
  <si>
    <t>Makine Mühendisliği (M.T.O.K.)</t>
  </si>
  <si>
    <t>Makine Mühendisliği (M.T.O.K.) (İÖ)</t>
  </si>
  <si>
    <t>Mekatronik Mühendisliği</t>
  </si>
  <si>
    <t>Mekatronik Mühendisliği (İÖ)</t>
  </si>
  <si>
    <t>Mekatronik Mühendisliği (M.T.O.K.)</t>
  </si>
  <si>
    <t>Mekatronik Mühendisliği (M.T.O.K.) (İÖ)</t>
  </si>
  <si>
    <t>Metalurji ve Malzeme Mühendisliği</t>
  </si>
  <si>
    <t>Turizm Fakültesi (Sapanca)</t>
  </si>
  <si>
    <t>Gastronomi ve Mutfak Sanatları</t>
  </si>
  <si>
    <t>Rekreasyon Yönetimi</t>
  </si>
  <si>
    <t>Turizm İşletmeciliği</t>
  </si>
  <si>
    <t>Turizm Rehberliği</t>
  </si>
  <si>
    <t>Turizm Rehberliği (İÖ)</t>
  </si>
  <si>
    <t>Uygulamalı Bilimler Fakültesi</t>
  </si>
  <si>
    <t>Uluslararası Ticaret ve Finansman</t>
  </si>
  <si>
    <t>Uluslararası Ticaret ve Lojistik</t>
  </si>
  <si>
    <t>Ziraat Fakültesi</t>
  </si>
  <si>
    <t>Bahçe Bitkileri</t>
  </si>
  <si>
    <t>Bitki Koruma</t>
  </si>
  <si>
    <t>Peyzaj Mimarlığı</t>
  </si>
  <si>
    <t>Tarla Bitkileri</t>
  </si>
  <si>
    <t>TOPLAM</t>
  </si>
  <si>
    <t>İlk Yerleştirme</t>
  </si>
  <si>
    <t>Yerleşene Göre Oran</t>
  </si>
  <si>
    <t>Kayda Göre Oran</t>
  </si>
  <si>
    <t>Kontenjan (OB Kont. Dahil)</t>
  </si>
  <si>
    <t>Kayıt</t>
  </si>
  <si>
    <t>*Spor bilimleri özel yetenek kontenjanları ve kayıtları dahildir.</t>
  </si>
  <si>
    <t>Ek Yerleştirme-1</t>
  </si>
  <si>
    <t>YKS</t>
  </si>
  <si>
    <t>Ön Lisans</t>
  </si>
  <si>
    <t>Boş Kontenjan
-Kayda Göre</t>
  </si>
  <si>
    <t>Eğitim Seviyesi</t>
  </si>
  <si>
    <t>Pastacılık ve Ekmekçilik</t>
  </si>
  <si>
    <t>2022 YKS SONUÇLARI</t>
  </si>
  <si>
    <t>OB Yerleşen</t>
  </si>
  <si>
    <t>Boş Kontenjan(OB Dahil)</t>
  </si>
  <si>
    <t>Boş Kontenjan(OB Hariç)</t>
  </si>
  <si>
    <t>Turizm ve Otel İşletmeciliği</t>
  </si>
  <si>
    <t>Bilgisayar Programcılığı</t>
  </si>
  <si>
    <t>İşletme Yönetimi</t>
  </si>
  <si>
    <t>Maliye</t>
  </si>
  <si>
    <r>
      <rPr>
        <sz val="11"/>
        <color theme="1"/>
        <rFont val="Calibri"/>
        <family val="2"/>
      </rPr>
      <t>İlk ve Acil Yardım</t>
    </r>
  </si>
  <si>
    <r>
      <rPr>
        <sz val="11"/>
        <color theme="1"/>
        <rFont val="Calibri"/>
        <family val="2"/>
      </rPr>
      <t>Sağlık Kurumları İşletmeciliği</t>
    </r>
  </si>
  <si>
    <r>
      <rPr>
        <sz val="11"/>
        <color theme="1"/>
        <rFont val="Calibri"/>
        <family val="2"/>
      </rPr>
      <t>Sağlık Turizmi İşletmeciliği</t>
    </r>
  </si>
  <si>
    <r>
      <rPr>
        <sz val="11"/>
        <color theme="1"/>
        <rFont val="Calibri"/>
        <family val="2"/>
      </rPr>
      <t>Tıbbi Laboratuvar Teknikleri</t>
    </r>
  </si>
  <si>
    <r>
      <rPr>
        <sz val="11"/>
        <color theme="1"/>
        <rFont val="Calibri"/>
        <family val="2"/>
      </rPr>
      <t>Arifiye Meslek Yüksekokulu</t>
    </r>
  </si>
  <si>
    <r>
      <rPr>
        <sz val="11"/>
        <color theme="1"/>
        <rFont val="Calibri"/>
        <family val="2"/>
      </rPr>
      <t>İş Sağlığı ve Güvenliği</t>
    </r>
  </si>
  <si>
    <r>
      <rPr>
        <sz val="11"/>
        <color theme="1"/>
        <rFont val="Calibri"/>
        <family val="2"/>
      </rPr>
      <t>Kaynak Teknolojisi</t>
    </r>
  </si>
  <si>
    <r>
      <rPr>
        <sz val="11"/>
        <color theme="1"/>
        <rFont val="Calibri"/>
        <family val="2"/>
      </rPr>
      <t>Mekatronik</t>
    </r>
  </si>
  <si>
    <r>
      <rPr>
        <sz val="11"/>
        <color theme="1"/>
        <rFont val="Calibri"/>
        <family val="2"/>
      </rPr>
      <t>Otomotiv Teknolojisi</t>
    </r>
  </si>
  <si>
    <r>
      <rPr>
        <sz val="11"/>
        <color theme="1"/>
        <rFont val="Calibri"/>
        <family val="2"/>
      </rPr>
      <t>Deniz Ulaştırma ve İşletme</t>
    </r>
  </si>
  <si>
    <r>
      <rPr>
        <sz val="11"/>
        <color theme="1"/>
        <rFont val="Calibri"/>
        <family val="2"/>
      </rPr>
      <t>Deniz ve Liman İşletmeciliği</t>
    </r>
  </si>
  <si>
    <r>
      <rPr>
        <sz val="11"/>
        <color theme="1"/>
        <rFont val="Calibri"/>
        <family val="2"/>
      </rPr>
      <t>Gemi İnşaatı</t>
    </r>
  </si>
  <si>
    <r>
      <rPr>
        <sz val="11"/>
        <color theme="1"/>
        <rFont val="Calibri"/>
        <family val="2"/>
      </rPr>
      <t>Sivil Savunma ve İtfaiyecilik</t>
    </r>
  </si>
  <si>
    <r>
      <rPr>
        <sz val="11"/>
        <color theme="1"/>
        <rFont val="Calibri"/>
        <family val="2"/>
      </rPr>
      <t>Ferizli Meslek Yüksekokulu</t>
    </r>
  </si>
  <si>
    <r>
      <rPr>
        <sz val="11"/>
        <color theme="1"/>
        <rFont val="Calibri"/>
        <family val="2"/>
      </rPr>
      <t>Grafik Tasarımı</t>
    </r>
  </si>
  <si>
    <r>
      <rPr>
        <sz val="11"/>
        <color theme="1"/>
        <rFont val="Calibri"/>
        <family val="2"/>
      </rPr>
      <t>İşletme Yönetimi</t>
    </r>
  </si>
  <si>
    <r>
      <rPr>
        <sz val="11"/>
        <color theme="1"/>
        <rFont val="Calibri"/>
        <family val="2"/>
      </rPr>
      <t>Moda Tasarımı</t>
    </r>
  </si>
  <si>
    <r>
      <rPr>
        <sz val="11"/>
        <color theme="1"/>
        <rFont val="Calibri"/>
        <family val="2"/>
      </rPr>
      <t>Moda Yönetimi</t>
    </r>
  </si>
  <si>
    <r>
      <rPr>
        <sz val="11"/>
        <color theme="1"/>
        <rFont val="Calibri"/>
        <family val="2"/>
      </rPr>
      <t>Tekstil Teknolojisi</t>
    </r>
  </si>
  <si>
    <r>
      <rPr>
        <sz val="11"/>
        <color theme="1"/>
        <rFont val="Calibri"/>
        <family val="2"/>
      </rPr>
      <t>Geyve Meslek Yüksekokulu</t>
    </r>
  </si>
  <si>
    <r>
      <rPr>
        <sz val="11"/>
        <color theme="1"/>
        <rFont val="Calibri"/>
        <family val="2"/>
      </rPr>
      <t>Bankacılık ve Sigortacılık</t>
    </r>
  </si>
  <si>
    <r>
      <rPr>
        <sz val="11"/>
        <color theme="1"/>
        <rFont val="Calibri"/>
        <family val="2"/>
      </rPr>
      <t>Bankacılık ve Sigortacılık (İÖ)</t>
    </r>
  </si>
  <si>
    <r>
      <rPr>
        <sz val="11"/>
        <color theme="1"/>
        <rFont val="Calibri"/>
        <family val="2"/>
      </rPr>
      <t>Dış Ticaret</t>
    </r>
  </si>
  <si>
    <r>
      <rPr>
        <sz val="11"/>
        <color theme="1"/>
        <rFont val="Calibri"/>
        <family val="2"/>
      </rPr>
      <t>Emlak Yönetimi</t>
    </r>
  </si>
  <si>
    <r>
      <rPr>
        <sz val="11"/>
        <color theme="1"/>
        <rFont val="Calibri"/>
        <family val="2"/>
      </rPr>
      <t>Halkla İlişkiler ve Tanıtım</t>
    </r>
  </si>
  <si>
    <r>
      <rPr>
        <sz val="11"/>
        <color theme="1"/>
        <rFont val="Calibri"/>
        <family val="2"/>
      </rPr>
      <t>İnsan Kaynakları Yönetimi</t>
    </r>
  </si>
  <si>
    <r>
      <rPr>
        <sz val="11"/>
        <color theme="1"/>
        <rFont val="Calibri"/>
        <family val="2"/>
      </rPr>
      <t>Maliye</t>
    </r>
  </si>
  <si>
    <r>
      <rPr>
        <sz val="11"/>
        <color theme="1"/>
        <rFont val="Calibri"/>
        <family val="2"/>
      </rPr>
      <t>Mimari Restorasyon</t>
    </r>
  </si>
  <si>
    <r>
      <rPr>
        <sz val="11"/>
        <color theme="1"/>
        <rFont val="Calibri"/>
        <family val="2"/>
      </rPr>
      <t>Hendek Meslek Yüksekokulu</t>
    </r>
  </si>
  <si>
    <r>
      <rPr>
        <sz val="11"/>
        <color theme="1"/>
        <rFont val="Calibri"/>
        <family val="2"/>
      </rPr>
      <t>Bilgisayar Programcılığı</t>
    </r>
  </si>
  <si>
    <r>
      <rPr>
        <sz val="11"/>
        <color theme="1"/>
        <rFont val="Calibri"/>
        <family val="2"/>
      </rPr>
      <t>Elektrik</t>
    </r>
  </si>
  <si>
    <r>
      <rPr>
        <sz val="11"/>
        <color theme="1"/>
        <rFont val="Calibri"/>
        <family val="2"/>
      </rPr>
      <t>Elektronik Teknolojisi</t>
    </r>
  </si>
  <si>
    <r>
      <rPr>
        <sz val="11"/>
        <color theme="1"/>
        <rFont val="Calibri"/>
        <family val="2"/>
      </rPr>
      <t>İç Mekan Tasarımı</t>
    </r>
  </si>
  <si>
    <r>
      <rPr>
        <sz val="11"/>
        <color theme="1"/>
        <rFont val="Calibri"/>
        <family val="2"/>
      </rPr>
      <t>İnşaat Teknolojisi</t>
    </r>
  </si>
  <si>
    <r>
      <rPr>
        <sz val="11"/>
        <color theme="1"/>
        <rFont val="Calibri"/>
        <family val="2"/>
      </rPr>
      <t>Makine</t>
    </r>
  </si>
  <si>
    <r>
      <rPr>
        <sz val="11"/>
        <color theme="1"/>
        <rFont val="Calibri"/>
        <family val="2"/>
      </rPr>
      <t>Mobilya ve Dekorasyon</t>
    </r>
  </si>
  <si>
    <r>
      <rPr>
        <sz val="11"/>
        <color theme="1"/>
        <rFont val="Calibri"/>
        <family val="2"/>
      </rPr>
      <t>Karasu Meslek Yüksekokulu</t>
    </r>
  </si>
  <si>
    <r>
      <rPr>
        <sz val="11"/>
        <color theme="1"/>
        <rFont val="Calibri"/>
        <family val="2"/>
      </rPr>
      <t>Bilgisayar Programcılığı (İÖ)</t>
    </r>
  </si>
  <si>
    <r>
      <rPr>
        <sz val="11"/>
        <color theme="1"/>
        <rFont val="Calibri"/>
        <family val="2"/>
      </rPr>
      <t>Pamukova Meslek Yüksekokulu</t>
    </r>
  </si>
  <si>
    <r>
      <rPr>
        <sz val="11"/>
        <color theme="1"/>
        <rFont val="Calibri"/>
        <family val="2"/>
      </rPr>
      <t>Eczane Hizmetleri</t>
    </r>
  </si>
  <si>
    <r>
      <rPr>
        <sz val="11"/>
        <color theme="1"/>
        <rFont val="Calibri"/>
        <family val="2"/>
      </rPr>
      <t>Gıda Teknolojisi</t>
    </r>
  </si>
  <si>
    <r>
      <rPr>
        <sz val="11"/>
        <color theme="1"/>
        <rFont val="Calibri"/>
        <family val="2"/>
      </rPr>
      <t>Laborant ve Veteriner Sağlık</t>
    </r>
  </si>
  <si>
    <r>
      <rPr>
        <sz val="11"/>
        <color theme="1"/>
        <rFont val="Calibri"/>
        <family val="2"/>
      </rPr>
      <t>Laboratuvar Teknolojisi</t>
    </r>
  </si>
  <si>
    <r>
      <rPr>
        <sz val="11"/>
        <color theme="1"/>
        <rFont val="Calibri"/>
        <family val="2"/>
      </rPr>
      <t>Laboratuvar Teknolojisi (İÖ)</t>
    </r>
  </si>
  <si>
    <r>
      <rPr>
        <sz val="11"/>
        <color theme="1"/>
        <rFont val="Calibri"/>
        <family val="2"/>
      </rPr>
      <t>Sakarya Meslek Yüksekokulu</t>
    </r>
  </si>
  <si>
    <r>
      <rPr>
        <sz val="11"/>
        <color theme="1"/>
        <rFont val="Calibri"/>
        <family val="2"/>
      </rPr>
      <t>Basım ve Yayım Teknolojileri</t>
    </r>
  </si>
  <si>
    <r>
      <rPr>
        <sz val="11"/>
        <color theme="1"/>
        <rFont val="Calibri"/>
        <family val="2"/>
      </rPr>
      <t>Çevre Koruma ve Kontrol</t>
    </r>
  </si>
  <si>
    <r>
      <rPr>
        <sz val="11"/>
        <color theme="1"/>
        <rFont val="Calibri"/>
        <family val="2"/>
      </rPr>
      <t>Elektrik (İÖ)</t>
    </r>
  </si>
  <si>
    <r>
      <rPr>
        <sz val="11"/>
        <color theme="1"/>
        <rFont val="Calibri"/>
        <family val="2"/>
      </rPr>
      <t>Endüstriyel Kalıpçılık</t>
    </r>
  </si>
  <si>
    <r>
      <rPr>
        <sz val="11"/>
        <color theme="1"/>
        <rFont val="Calibri"/>
        <family val="2"/>
      </rPr>
      <t>Halkla İlişkiler ve Tanıtım (İÖ)</t>
    </r>
  </si>
  <si>
    <r>
      <rPr>
        <sz val="11"/>
        <color theme="1"/>
        <rFont val="Calibri"/>
        <family val="2"/>
      </rPr>
      <t>İnşaat Teknolojisi (İÖ)</t>
    </r>
  </si>
  <si>
    <r>
      <rPr>
        <sz val="11"/>
        <color theme="1"/>
        <rFont val="Calibri"/>
        <family val="2"/>
      </rPr>
      <t>Lojistik</t>
    </r>
  </si>
  <si>
    <r>
      <rPr>
        <sz val="11"/>
        <color theme="1"/>
        <rFont val="Calibri"/>
        <family val="2"/>
      </rPr>
      <t>Lojistik (İÖ)</t>
    </r>
  </si>
  <si>
    <r>
      <rPr>
        <sz val="11"/>
        <color theme="1"/>
        <rFont val="Calibri"/>
        <family val="2"/>
      </rPr>
      <t>Makine (İÖ)</t>
    </r>
  </si>
  <si>
    <r>
      <rPr>
        <sz val="11"/>
        <color theme="1"/>
        <rFont val="Calibri"/>
        <family val="2"/>
      </rPr>
      <t>Mekatronik (İÖ)</t>
    </r>
  </si>
  <si>
    <r>
      <rPr>
        <sz val="11"/>
        <color theme="1"/>
        <rFont val="Calibri"/>
        <family val="2"/>
      </rPr>
      <t>Metalurji</t>
    </r>
  </si>
  <si>
    <r>
      <rPr>
        <sz val="11"/>
        <color theme="1"/>
        <rFont val="Calibri"/>
        <family val="2"/>
      </rPr>
      <t>Sapanca Meslek Yüksekokulu</t>
    </r>
  </si>
  <si>
    <r>
      <rPr>
        <sz val="11"/>
        <color theme="1"/>
        <rFont val="Calibri"/>
        <family val="2"/>
      </rPr>
      <t>Pazarlama</t>
    </r>
  </si>
  <si>
    <r>
      <rPr>
        <sz val="11"/>
        <color theme="1"/>
        <rFont val="Calibri"/>
        <family val="2"/>
      </rPr>
      <t>Sapanca Turizm Meslek Yüksekokulu</t>
    </r>
  </si>
  <si>
    <r>
      <rPr>
        <sz val="11"/>
        <color theme="1"/>
        <rFont val="Calibri"/>
        <family val="2"/>
      </rPr>
      <t>Aşçılık</t>
    </r>
  </si>
  <si>
    <r>
      <rPr>
        <sz val="11"/>
        <color theme="1"/>
        <rFont val="Calibri"/>
        <family val="2"/>
      </rPr>
      <t>Turizm ve Otel İşletmeciliği</t>
    </r>
  </si>
  <si>
    <r>
      <rPr>
        <sz val="11"/>
        <color theme="1"/>
        <rFont val="Calibri"/>
        <family val="2"/>
      </rPr>
      <t>Turizm ve Seyahat Hizmetleri</t>
    </r>
  </si>
  <si>
    <t>Toplam Kontenjan</t>
  </si>
  <si>
    <t>Toplam Yerleşen</t>
  </si>
  <si>
    <t>Yerleşene Göre Doluluk(OB Dahil)</t>
  </si>
  <si>
    <t xml:space="preserve">Kayda Göre Doluluk </t>
  </si>
  <si>
    <t>Arifiye Meslek Yüksekokulu</t>
  </si>
  <si>
    <t>Ferizli Meslek Yüksekokulu</t>
  </si>
  <si>
    <t>Geyve Meslek Yüksekokulu</t>
  </si>
  <si>
    <t>Hendek Meslek Yüksekokulu</t>
  </si>
  <si>
    <t>Karasu Meslek Yüksekokulu</t>
  </si>
  <si>
    <t>Pamukova Meslek Yüksekokulu</t>
  </si>
  <si>
    <t>Sakarya Meslek Yüksekokulu</t>
  </si>
  <si>
    <t>Sapanca Meslek Yüksekokulu</t>
  </si>
  <si>
    <t>Sapanca Turizm Meslek Yüksekokulu</t>
  </si>
  <si>
    <t>Genel Toplam</t>
  </si>
  <si>
    <t>Kontenjann</t>
  </si>
  <si>
    <t>OB Kontenjanıı</t>
  </si>
  <si>
    <t>Toplam Yerleşenn</t>
  </si>
  <si>
    <t>EK YERLEŞTİRME-1</t>
  </si>
  <si>
    <t>TOPLAM (Standart+Ek Yerleştirme -1 )</t>
  </si>
  <si>
    <t>Antrenörlük Eğitimi</t>
  </si>
  <si>
    <t>Beden Eğitimi ve Spor Öğretmenliği</t>
  </si>
  <si>
    <t xml:space="preserve">BİRİM BAZLI KONTENJAN YERLEŞEN ANALİZİ </t>
  </si>
  <si>
    <t>*Spor Bil. Özel kontenjan dahil</t>
  </si>
  <si>
    <t>Toplam Kontenjann</t>
  </si>
  <si>
    <t>Toplam Kayıt Yaptırann</t>
  </si>
  <si>
    <t>Toplam Kayıt Yaptırmayann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</si>
</sst>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0"/>
      <name val="Calibri"/>
      <family val="2"/>
      <charset val="162"/>
      <scheme val="minor"/>
    </font>
    <font>
      <b/>
      <sz val="11"/>
      <color theme="8" tint="-0.499984740745262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/>
      <bottom style="thin">
        <color rgb="FF0070C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8" tint="-0.249977111117893"/>
      </right>
      <top/>
      <bottom style="thin">
        <color indexed="64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thin">
        <color theme="8"/>
      </left>
      <right/>
      <top/>
      <bottom style="thin">
        <color rgb="FF0070C0"/>
      </bottom>
      <diagonal/>
    </border>
    <border>
      <left/>
      <right style="thin">
        <color theme="8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theme="8"/>
      </left>
      <right style="thin">
        <color theme="8" tint="-0.249977111117893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theme="8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1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2" fillId="3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7" xfId="0" applyFill="1" applyBorder="1"/>
    <xf numFmtId="0" fontId="0" fillId="3" borderId="9" xfId="0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3" borderId="22" xfId="0" applyFont="1" applyFill="1" applyBorder="1"/>
    <xf numFmtId="0" fontId="8" fillId="3" borderId="16" xfId="1" applyFont="1" applyFill="1" applyBorder="1" applyAlignment="1">
      <alignment horizontal="left" vertical="top" wrapText="1"/>
    </xf>
    <xf numFmtId="0" fontId="0" fillId="3" borderId="17" xfId="1" applyFont="1" applyFill="1" applyBorder="1" applyAlignment="1">
      <alignment horizontal="left" vertical="top" wrapText="1"/>
    </xf>
    <xf numFmtId="1" fontId="8" fillId="3" borderId="0" xfId="2" applyNumberFormat="1" applyFont="1" applyFill="1" applyBorder="1" applyAlignment="1">
      <alignment horizontal="center" vertical="center" shrinkToFit="1"/>
    </xf>
    <xf numFmtId="1" fontId="8" fillId="3" borderId="16" xfId="2" applyNumberFormat="1" applyFont="1" applyFill="1" applyBorder="1" applyAlignment="1">
      <alignment horizontal="center" vertical="center" shrinkToFit="1"/>
    </xf>
    <xf numFmtId="1" fontId="8" fillId="3" borderId="17" xfId="2" applyNumberFormat="1" applyFont="1" applyFill="1" applyBorder="1" applyAlignment="1">
      <alignment horizontal="center" vertical="center" shrinkToFit="1"/>
    </xf>
    <xf numFmtId="1" fontId="0" fillId="3" borderId="16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10" fontId="0" fillId="3" borderId="16" xfId="0" applyNumberFormat="1" applyFont="1" applyFill="1" applyBorder="1" applyAlignment="1">
      <alignment horizontal="center" vertical="center"/>
    </xf>
    <xf numFmtId="10" fontId="0" fillId="3" borderId="17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16" xfId="1" applyFont="1" applyFill="1" applyBorder="1" applyAlignment="1">
      <alignment horizontal="left" vertical="top" wrapText="1"/>
    </xf>
    <xf numFmtId="0" fontId="8" fillId="3" borderId="17" xfId="1" applyFont="1" applyFill="1" applyBorder="1" applyAlignment="1">
      <alignment horizontal="left" vertical="top" wrapText="1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16" xfId="1" applyFont="1" applyFill="1" applyBorder="1" applyAlignment="1">
      <alignment horizontal="left" vertical="center" wrapText="1"/>
    </xf>
    <xf numFmtId="0" fontId="0" fillId="3" borderId="17" xfId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8" fillId="3" borderId="17" xfId="1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1" fontId="0" fillId="3" borderId="17" xfId="2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8" fillId="5" borderId="1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" fontId="0" fillId="3" borderId="37" xfId="0" applyNumberFormat="1" applyFont="1" applyFill="1" applyBorder="1" applyAlignment="1">
      <alignment horizontal="center" vertical="center"/>
    </xf>
    <xf numFmtId="1" fontId="8" fillId="3" borderId="38" xfId="2" applyNumberFormat="1" applyFont="1" applyFill="1" applyBorder="1" applyAlignment="1">
      <alignment horizontal="center" vertical="center" shrinkToFit="1"/>
    </xf>
    <xf numFmtId="1" fontId="8" fillId="3" borderId="39" xfId="2" applyNumberFormat="1" applyFont="1" applyFill="1" applyBorder="1" applyAlignment="1">
      <alignment horizontal="center" vertical="center" shrinkToFit="1"/>
    </xf>
    <xf numFmtId="1" fontId="0" fillId="3" borderId="38" xfId="0" applyNumberFormat="1" applyFont="1" applyFill="1" applyBorder="1" applyAlignment="1">
      <alignment horizontal="center" vertical="center"/>
    </xf>
    <xf numFmtId="1" fontId="0" fillId="3" borderId="39" xfId="2" applyNumberFormat="1" applyFont="1" applyFill="1" applyBorder="1" applyAlignment="1">
      <alignment horizontal="center" vertical="center"/>
    </xf>
    <xf numFmtId="0" fontId="8" fillId="5" borderId="38" xfId="0" applyNumberFormat="1" applyFont="1" applyFill="1" applyBorder="1" applyAlignment="1">
      <alignment horizontal="center" vertical="center"/>
    </xf>
    <xf numFmtId="1" fontId="0" fillId="3" borderId="39" xfId="0" applyNumberFormat="1" applyFont="1" applyFill="1" applyBorder="1" applyAlignment="1">
      <alignment horizontal="center" vertical="center"/>
    </xf>
    <xf numFmtId="1" fontId="0" fillId="3" borderId="20" xfId="0" applyNumberFormat="1" applyFont="1" applyFill="1" applyBorder="1" applyAlignment="1">
      <alignment horizontal="center" vertical="center"/>
    </xf>
    <xf numFmtId="1" fontId="0" fillId="5" borderId="20" xfId="0" applyNumberFormat="1" applyFont="1" applyFill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 vertical="center"/>
    </xf>
    <xf numFmtId="10" fontId="0" fillId="3" borderId="39" xfId="0" applyNumberFormat="1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left" vertical="center"/>
    </xf>
    <xf numFmtId="0" fontId="0" fillId="6" borderId="17" xfId="0" applyFont="1" applyFill="1" applyBorder="1" applyAlignment="1">
      <alignment vertical="center"/>
    </xf>
    <xf numFmtId="1" fontId="0" fillId="6" borderId="0" xfId="0" applyNumberFormat="1" applyFont="1" applyFill="1" applyBorder="1" applyAlignment="1">
      <alignment horizontal="center" vertical="center" shrinkToFit="1"/>
    </xf>
    <xf numFmtId="1" fontId="0" fillId="6" borderId="16" xfId="0" applyNumberFormat="1" applyFont="1" applyFill="1" applyBorder="1" applyAlignment="1">
      <alignment horizontal="center" vertical="center" shrinkToFit="1"/>
    </xf>
    <xf numFmtId="0" fontId="0" fillId="6" borderId="17" xfId="0" applyFont="1" applyFill="1" applyBorder="1" applyAlignment="1">
      <alignment horizontal="center" vertical="center"/>
    </xf>
    <xf numFmtId="1" fontId="8" fillId="6" borderId="16" xfId="2" applyNumberFormat="1" applyFont="1" applyFill="1" applyBorder="1" applyAlignment="1">
      <alignment horizontal="center" vertical="center" shrinkToFit="1"/>
    </xf>
    <xf numFmtId="1" fontId="8" fillId="6" borderId="17" xfId="2" applyNumberFormat="1" applyFont="1" applyFill="1" applyBorder="1" applyAlignment="1">
      <alignment horizontal="center" vertical="center" shrinkToFit="1"/>
    </xf>
    <xf numFmtId="1" fontId="0" fillId="6" borderId="16" xfId="0" applyNumberFormat="1" applyFont="1" applyFill="1" applyBorder="1" applyAlignment="1">
      <alignment horizontal="center" vertical="center"/>
    </xf>
    <xf numFmtId="1" fontId="0" fillId="6" borderId="17" xfId="2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10" fontId="0" fillId="6" borderId="16" xfId="0" applyNumberFormat="1" applyFont="1" applyFill="1" applyBorder="1" applyAlignment="1">
      <alignment horizontal="center" vertical="center"/>
    </xf>
    <xf numFmtId="10" fontId="0" fillId="6" borderId="17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1" fontId="0" fillId="3" borderId="42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6" borderId="0" xfId="0" applyNumberFormat="1" applyFill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3"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2%20YKS%20&#304;ST.-12.10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4846.499989467593" createdVersion="6" refreshedVersion="6" minRefreshableVersion="3" recordCount="135">
  <cacheSource type="worksheet">
    <worksheetSource ref="A3:W138" sheet="Program Bazlı" r:id="rId2"/>
  </cacheSource>
  <cacheFields count="23">
    <cacheField name="Tür" numFmtId="0">
      <sharedItems/>
    </cacheField>
    <cacheField name="Fakülte/MYO" numFmtId="0">
      <sharedItems count="18">
        <s v="Akyazı Sağlık Hizmetleri Meslek Yüksekokulu"/>
        <s v="Arifiye Meslek Yüksekokulu"/>
        <s v="Denizcilik Meslek Yüksekokulu (Kocaali)"/>
        <s v="Ferizli Meslek Yüksekokulu"/>
        <s v="Geyve Meslek Yüksekokulu"/>
        <s v="Hendek Meslek Yüksekokulu"/>
        <s v="Karasu Meslek Yüksekokulu"/>
        <s v="Kaynarca Seyfettin Selim Meslek Yüksekokulu"/>
        <s v="Pamukova Meslek Yüksekokulu"/>
        <s v="Sakarya Meslek Yüksekokulu"/>
        <s v="Sapanca Meslek Yüksekokulu"/>
        <s v="Sapanca Turizm Meslek Yüksekokulu"/>
        <s v="Sağlık Bilimleri Fakültesi (Akyazı)"/>
        <s v="Spor Bilimleri Fakültesi"/>
        <s v="Teknoloji Fakültesi"/>
        <s v="Turizm Fakültesi (Sapanca)"/>
        <s v="Uygulamalı Bilimler Fakültesi"/>
        <s v="Ziraat Fakültesi"/>
      </sharedItems>
    </cacheField>
    <cacheField name="Programlar" numFmtId="0">
      <sharedItems/>
    </cacheField>
    <cacheField name="Kontenjan" numFmtId="0">
      <sharedItems containsSemiMixedTypes="0" containsString="0" containsNumber="1" containsInteger="1" minValue="12" maxValue="100"/>
    </cacheField>
    <cacheField name="Yerleşen" numFmtId="0">
      <sharedItems containsSemiMixedTypes="0" containsString="0" containsNumber="1" containsInteger="1" minValue="12" maxValue="103"/>
    </cacheField>
    <cacheField name="OB Kontenjanı" numFmtId="0">
      <sharedItems containsString="0" containsBlank="1" containsNumber="1" containsInteger="1" minValue="1" maxValue="3"/>
    </cacheField>
    <cacheField name="OB Yerleşen" numFmtId="0">
      <sharedItems containsString="0" containsBlank="1" containsNumber="1" containsInteger="1" minValue="0" maxValue="2"/>
    </cacheField>
    <cacheField name="Toplam Kontenjan" numFmtId="1">
      <sharedItems containsSemiMixedTypes="0" containsString="0" containsNumber="1" containsInteger="1" minValue="13" maxValue="103"/>
    </cacheField>
    <cacheField name="Toplam Yerleşen" numFmtId="1">
      <sharedItems containsSemiMixedTypes="0" containsString="0" containsNumber="1" containsInteger="1" minValue="13" maxValue="103"/>
    </cacheField>
    <cacheField name="Boş Kontenjan(OB Dahil)" numFmtId="1">
      <sharedItems containsSemiMixedTypes="0" containsString="0" containsNumber="1" containsInteger="1" minValue="0" maxValue="48"/>
    </cacheField>
    <cacheField name="Boş Kontenjan(OB Hariç)" numFmtId="1">
      <sharedItems containsSemiMixedTypes="0" containsString="0" containsNumber="1" containsInteger="1" minValue="0" maxValue="46"/>
    </cacheField>
    <cacheField name="Kayıt Yaptıran" numFmtId="0">
      <sharedItems containsSemiMixedTypes="0" containsString="0" containsNumber="1" containsInteger="1" minValue="12" maxValue="84"/>
    </cacheField>
    <cacheField name="Kayıt Yaptırmayan" numFmtId="1">
      <sharedItems containsSemiMixedTypes="0" containsString="0" containsNumber="1" containsInteger="1" minValue="0" maxValue="20"/>
    </cacheField>
    <cacheField name="Kontenjan2" numFmtId="1">
      <sharedItems containsString="0" containsBlank="1" containsNumber="1" containsInteger="1" minValue="0" maxValue="48"/>
    </cacheField>
    <cacheField name="Yerleşen2" numFmtId="1">
      <sharedItems containsString="0" containsBlank="1" containsNumber="1" containsInteger="1" minValue="0" maxValue="20"/>
    </cacheField>
    <cacheField name="Boş Kontenjan" numFmtId="1">
      <sharedItems containsSemiMixedTypes="0" containsString="0" containsNumber="1" containsInteger="1" minValue="0" maxValue="44"/>
    </cacheField>
    <cacheField name="Kayıt Yaptıran2" numFmtId="1">
      <sharedItems containsString="0" containsBlank="1" containsNumber="1" containsInteger="1" minValue="0" maxValue="20"/>
    </cacheField>
    <cacheField name="Kayıt Yaptırmayan2" numFmtId="1">
      <sharedItems containsSemiMixedTypes="0" containsString="0" containsNumber="1" containsInteger="1" minValue="0" maxValue="8"/>
    </cacheField>
    <cacheField name="Kontenjan3" numFmtId="1">
      <sharedItems containsSemiMixedTypes="0" containsString="0" containsNumber="1" containsInteger="1" minValue="13" maxValue="103"/>
    </cacheField>
    <cacheField name="Yerleşen3" numFmtId="1">
      <sharedItems containsSemiMixedTypes="0" containsString="0" containsNumber="1" containsInteger="1" minValue="13" maxValue="103"/>
    </cacheField>
    <cacheField name="Boş Kontenjan2" numFmtId="1">
      <sharedItems containsString="0" containsBlank="1" containsNumber="1" containsInteger="1" minValue="1" maxValue="44"/>
    </cacheField>
    <cacheField name="Kayıt Yaptıran3" numFmtId="1">
      <sharedItems containsSemiMixedTypes="0" containsString="0" containsNumber="1" containsInteger="1" minValue="13" maxValue="103"/>
    </cacheField>
    <cacheField name="Kayıt Yaptırmayan3" numFmtId="1">
      <sharedItems containsSemiMixedTypes="0" containsString="0" containsNumber="1" containsInteg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s v="Önlisans"/>
    <x v="0"/>
    <s v="Fizyoterapi"/>
    <n v="50"/>
    <n v="52"/>
    <n v="2"/>
    <n v="0"/>
    <n v="52"/>
    <n v="52"/>
    <n v="0"/>
    <n v="0"/>
    <n v="48"/>
    <n v="4"/>
    <n v="4"/>
    <n v="4"/>
    <n v="0"/>
    <n v="4"/>
    <n v="0"/>
    <n v="52"/>
    <n v="52"/>
    <m/>
    <n v="52"/>
    <n v="0"/>
  </r>
  <r>
    <s v="Önlisans"/>
    <x v="0"/>
    <s v="İlk ve Acil Yardım"/>
    <n v="40"/>
    <n v="40"/>
    <n v="1"/>
    <n v="1"/>
    <n v="41"/>
    <n v="41"/>
    <n v="0"/>
    <n v="0"/>
    <n v="39"/>
    <n v="2"/>
    <n v="2"/>
    <n v="1"/>
    <n v="1"/>
    <n v="1"/>
    <n v="0"/>
    <n v="41"/>
    <n v="40"/>
    <n v="1"/>
    <n v="40"/>
    <n v="1"/>
  </r>
  <r>
    <s v="Önlisans"/>
    <x v="0"/>
    <s v="Sağlık Kurumları İşletmeciliği"/>
    <n v="50"/>
    <n v="52"/>
    <n v="2"/>
    <n v="0"/>
    <n v="52"/>
    <n v="52"/>
    <n v="0"/>
    <n v="0"/>
    <n v="36"/>
    <n v="16"/>
    <n v="16"/>
    <n v="16"/>
    <n v="0"/>
    <n v="16"/>
    <n v="0"/>
    <n v="52"/>
    <n v="52"/>
    <m/>
    <n v="52"/>
    <n v="0"/>
  </r>
  <r>
    <s v="Önlisans"/>
    <x v="0"/>
    <s v="Sağlık Turizmi İşletmeciliği"/>
    <n v="50"/>
    <n v="52"/>
    <n v="2"/>
    <n v="0"/>
    <n v="52"/>
    <n v="52"/>
    <n v="0"/>
    <n v="0"/>
    <n v="32"/>
    <n v="20"/>
    <n v="20"/>
    <n v="20"/>
    <n v="0"/>
    <n v="20"/>
    <n v="0"/>
    <n v="52"/>
    <n v="52"/>
    <m/>
    <n v="52"/>
    <n v="0"/>
  </r>
  <r>
    <s v="Önlisans"/>
    <x v="0"/>
    <s v="Tıbbi Laboratuvar Teknikleri"/>
    <n v="40"/>
    <n v="41"/>
    <n v="1"/>
    <n v="0"/>
    <n v="41"/>
    <n v="41"/>
    <n v="0"/>
    <n v="0"/>
    <n v="41"/>
    <n v="0"/>
    <m/>
    <m/>
    <n v="0"/>
    <m/>
    <n v="0"/>
    <n v="41"/>
    <n v="41"/>
    <m/>
    <n v="41"/>
    <n v="0"/>
  </r>
  <r>
    <s v="Önlisans"/>
    <x v="1"/>
    <s v="İklimlendirme ve Soğutma Teknolojisi"/>
    <n v="40"/>
    <n v="41"/>
    <n v="1"/>
    <n v="0"/>
    <n v="41"/>
    <n v="41"/>
    <n v="0"/>
    <n v="0"/>
    <n v="31"/>
    <n v="10"/>
    <n v="10"/>
    <n v="10"/>
    <n v="0"/>
    <n v="10"/>
    <n v="0"/>
    <n v="41"/>
    <n v="41"/>
    <m/>
    <n v="41"/>
    <n v="0"/>
  </r>
  <r>
    <s v="Önlisans"/>
    <x v="1"/>
    <s v="İş Sağlığı ve Güvenliği"/>
    <n v="65"/>
    <n v="67"/>
    <n v="2"/>
    <n v="0"/>
    <n v="67"/>
    <n v="67"/>
    <n v="0"/>
    <n v="0"/>
    <n v="55"/>
    <n v="12"/>
    <n v="12"/>
    <n v="12"/>
    <n v="0"/>
    <n v="12"/>
    <n v="0"/>
    <n v="67"/>
    <n v="67"/>
    <m/>
    <n v="67"/>
    <n v="0"/>
  </r>
  <r>
    <s v="Önlisans"/>
    <x v="1"/>
    <s v="Kaynak Teknolojisi"/>
    <n v="40"/>
    <n v="41"/>
    <n v="1"/>
    <n v="0"/>
    <n v="41"/>
    <n v="41"/>
    <n v="0"/>
    <n v="0"/>
    <n v="29"/>
    <n v="12"/>
    <n v="12"/>
    <n v="12"/>
    <n v="0"/>
    <n v="12"/>
    <n v="0"/>
    <n v="41"/>
    <n v="41"/>
    <m/>
    <n v="41"/>
    <n v="0"/>
  </r>
  <r>
    <s v="Önlisans"/>
    <x v="1"/>
    <s v="Mekatronik"/>
    <n v="40"/>
    <n v="40"/>
    <n v="1"/>
    <n v="1"/>
    <n v="41"/>
    <n v="41"/>
    <n v="0"/>
    <n v="0"/>
    <n v="39"/>
    <n v="2"/>
    <n v="2"/>
    <n v="2"/>
    <n v="0"/>
    <n v="2"/>
    <n v="0"/>
    <n v="41"/>
    <n v="41"/>
    <m/>
    <n v="41"/>
    <n v="0"/>
  </r>
  <r>
    <s v="Önlisans"/>
    <x v="1"/>
    <s v="Otomotiv Gövde ve Yüzey İşlem Teknolojileri"/>
    <n v="40"/>
    <n v="41"/>
    <n v="1"/>
    <n v="0"/>
    <n v="41"/>
    <n v="41"/>
    <n v="0"/>
    <n v="0"/>
    <n v="34"/>
    <n v="7"/>
    <n v="7"/>
    <n v="7"/>
    <n v="0"/>
    <n v="7"/>
    <n v="0"/>
    <n v="41"/>
    <n v="41"/>
    <m/>
    <n v="41"/>
    <n v="0"/>
  </r>
  <r>
    <s v="Önlisans"/>
    <x v="1"/>
    <s v="Otomotiv Teknolojisi"/>
    <n v="40"/>
    <n v="41"/>
    <n v="1"/>
    <n v="0"/>
    <n v="41"/>
    <n v="41"/>
    <n v="0"/>
    <n v="0"/>
    <n v="38"/>
    <n v="3"/>
    <n v="3"/>
    <n v="3"/>
    <n v="0"/>
    <n v="3"/>
    <n v="0"/>
    <n v="41"/>
    <n v="41"/>
    <m/>
    <n v="41"/>
    <n v="0"/>
  </r>
  <r>
    <s v="Önlisans"/>
    <x v="2"/>
    <s v="Deniz Ulaştırma ve İşletme"/>
    <n v="30"/>
    <n v="31"/>
    <n v="1"/>
    <n v="0"/>
    <n v="31"/>
    <n v="31"/>
    <n v="0"/>
    <n v="0"/>
    <n v="26"/>
    <n v="5"/>
    <n v="5"/>
    <n v="2"/>
    <n v="3"/>
    <n v="2"/>
    <n v="0"/>
    <n v="31"/>
    <n v="28"/>
    <n v="3"/>
    <n v="28"/>
    <n v="3"/>
  </r>
  <r>
    <s v="Önlisans"/>
    <x v="2"/>
    <s v="Deniz ve Liman İşletmeciliği"/>
    <n v="40"/>
    <n v="41"/>
    <n v="1"/>
    <n v="0"/>
    <n v="41"/>
    <n v="41"/>
    <n v="0"/>
    <n v="0"/>
    <n v="37"/>
    <n v="4"/>
    <n v="4"/>
    <n v="4"/>
    <n v="0"/>
    <n v="4"/>
    <n v="0"/>
    <n v="41"/>
    <n v="41"/>
    <m/>
    <n v="41"/>
    <n v="0"/>
  </r>
  <r>
    <s v="Önlisans"/>
    <x v="2"/>
    <s v="Gemi İnşaatı"/>
    <n v="40"/>
    <n v="41"/>
    <n v="1"/>
    <n v="0"/>
    <n v="41"/>
    <n v="41"/>
    <n v="0"/>
    <n v="0"/>
    <n v="39"/>
    <n v="2"/>
    <n v="2"/>
    <n v="2"/>
    <n v="0"/>
    <n v="2"/>
    <n v="0"/>
    <n v="41"/>
    <n v="41"/>
    <m/>
    <n v="41"/>
    <n v="0"/>
  </r>
  <r>
    <s v="Önlisans"/>
    <x v="2"/>
    <s v="Sivil Savunma ve İtfaiyecilik"/>
    <n v="40"/>
    <n v="40"/>
    <n v="1"/>
    <n v="1"/>
    <n v="41"/>
    <n v="41"/>
    <n v="0"/>
    <n v="0"/>
    <n v="36"/>
    <n v="5"/>
    <n v="5"/>
    <n v="3"/>
    <n v="2"/>
    <n v="3"/>
    <n v="0"/>
    <n v="41"/>
    <n v="39"/>
    <n v="2"/>
    <n v="39"/>
    <n v="2"/>
  </r>
  <r>
    <s v="Önlisans"/>
    <x v="3"/>
    <s v="Grafik Tasarımı"/>
    <n v="50"/>
    <n v="52"/>
    <n v="2"/>
    <n v="0"/>
    <n v="52"/>
    <n v="52"/>
    <n v="0"/>
    <n v="0"/>
    <n v="38"/>
    <n v="14"/>
    <n v="14"/>
    <n v="6"/>
    <n v="8"/>
    <n v="6"/>
    <n v="0"/>
    <n v="52"/>
    <n v="44"/>
    <n v="8"/>
    <n v="44"/>
    <n v="8"/>
  </r>
  <r>
    <s v="Önlisans"/>
    <x v="3"/>
    <s v="İş Sağlığı ve Güvenliği"/>
    <n v="50"/>
    <n v="52"/>
    <n v="2"/>
    <n v="0"/>
    <n v="52"/>
    <n v="52"/>
    <n v="0"/>
    <n v="0"/>
    <n v="45"/>
    <n v="7"/>
    <n v="7"/>
    <n v="7"/>
    <n v="0"/>
    <n v="7"/>
    <n v="0"/>
    <n v="52"/>
    <n v="52"/>
    <m/>
    <n v="52"/>
    <n v="0"/>
  </r>
  <r>
    <s v="Önlisans"/>
    <x v="3"/>
    <s v="İşletme Yönetimi"/>
    <n v="39"/>
    <n v="40"/>
    <n v="1"/>
    <n v="0"/>
    <n v="40"/>
    <n v="40"/>
    <n v="0"/>
    <n v="0"/>
    <n v="32"/>
    <n v="8"/>
    <n v="8"/>
    <n v="8"/>
    <n v="0"/>
    <n v="8"/>
    <n v="0"/>
    <n v="40"/>
    <n v="40"/>
    <m/>
    <n v="40"/>
    <n v="0"/>
  </r>
  <r>
    <s v="Önlisans"/>
    <x v="3"/>
    <s v="Moda Tasarımı"/>
    <n v="50"/>
    <n v="52"/>
    <n v="2"/>
    <n v="0"/>
    <n v="52"/>
    <n v="52"/>
    <n v="0"/>
    <n v="0"/>
    <n v="37"/>
    <n v="15"/>
    <n v="15"/>
    <n v="9"/>
    <n v="6"/>
    <n v="9"/>
    <n v="0"/>
    <n v="52"/>
    <n v="46"/>
    <n v="6"/>
    <n v="46"/>
    <n v="6"/>
  </r>
  <r>
    <s v="Önlisans"/>
    <x v="3"/>
    <s v="Moda Yönetimi"/>
    <n v="25"/>
    <n v="26"/>
    <n v="1"/>
    <n v="0"/>
    <n v="26"/>
    <n v="26"/>
    <n v="0"/>
    <n v="0"/>
    <n v="13"/>
    <n v="13"/>
    <n v="13"/>
    <n v="13"/>
    <n v="0"/>
    <n v="13"/>
    <n v="0"/>
    <n v="26"/>
    <n v="26"/>
    <m/>
    <n v="26"/>
    <n v="0"/>
  </r>
  <r>
    <s v="Önlisans"/>
    <x v="3"/>
    <s v="Tekstil Teknolojisi"/>
    <n v="35"/>
    <n v="36"/>
    <n v="1"/>
    <n v="0"/>
    <n v="36"/>
    <n v="36"/>
    <n v="0"/>
    <n v="0"/>
    <n v="22"/>
    <n v="14"/>
    <n v="14"/>
    <n v="14"/>
    <n v="0"/>
    <n v="14"/>
    <n v="0"/>
    <n v="36"/>
    <n v="36"/>
    <m/>
    <n v="36"/>
    <n v="0"/>
  </r>
  <r>
    <s v="Önlisans"/>
    <x v="4"/>
    <s v="Bankacılık ve Sigortacılık"/>
    <n v="90"/>
    <n v="93"/>
    <n v="3"/>
    <n v="0"/>
    <n v="93"/>
    <n v="93"/>
    <n v="0"/>
    <n v="0"/>
    <n v="75"/>
    <n v="18"/>
    <n v="18"/>
    <n v="18"/>
    <n v="0"/>
    <n v="18"/>
    <n v="0"/>
    <n v="93"/>
    <n v="93"/>
    <m/>
    <n v="93"/>
    <n v="0"/>
  </r>
  <r>
    <s v="Önlisans"/>
    <x v="4"/>
    <s v="Bankacılık ve Sigortacılık (İÖ)"/>
    <n v="50"/>
    <n v="52"/>
    <n v="2"/>
    <n v="0"/>
    <n v="52"/>
    <n v="52"/>
    <n v="0"/>
    <n v="0"/>
    <n v="38"/>
    <n v="14"/>
    <n v="14"/>
    <n v="14"/>
    <n v="0"/>
    <n v="14"/>
    <n v="0"/>
    <n v="52"/>
    <n v="52"/>
    <m/>
    <n v="52"/>
    <n v="0"/>
  </r>
  <r>
    <s v="Önlisans"/>
    <x v="4"/>
    <s v="Dış Ticaret"/>
    <n v="50"/>
    <n v="52"/>
    <n v="2"/>
    <n v="0"/>
    <n v="52"/>
    <n v="52"/>
    <n v="0"/>
    <n v="0"/>
    <n v="41"/>
    <n v="11"/>
    <n v="11"/>
    <n v="11"/>
    <n v="0"/>
    <n v="11"/>
    <n v="0"/>
    <n v="52"/>
    <n v="52"/>
    <m/>
    <n v="52"/>
    <n v="0"/>
  </r>
  <r>
    <s v="Önlisans"/>
    <x v="4"/>
    <s v="Emlak Yönetimi"/>
    <n v="30"/>
    <n v="31"/>
    <n v="1"/>
    <n v="0"/>
    <n v="31"/>
    <n v="31"/>
    <n v="0"/>
    <n v="0"/>
    <n v="20"/>
    <n v="11"/>
    <n v="11"/>
    <n v="11"/>
    <n v="0"/>
    <n v="11"/>
    <n v="0"/>
    <n v="31"/>
    <n v="31"/>
    <m/>
    <n v="31"/>
    <n v="0"/>
  </r>
  <r>
    <s v="Önlisans"/>
    <x v="4"/>
    <s v="Halkla İlişkiler ve Tanıtım"/>
    <n v="70"/>
    <n v="72"/>
    <n v="2"/>
    <n v="0"/>
    <n v="72"/>
    <n v="72"/>
    <n v="0"/>
    <n v="0"/>
    <n v="54"/>
    <n v="18"/>
    <n v="18"/>
    <n v="18"/>
    <n v="0"/>
    <n v="18"/>
    <n v="0"/>
    <n v="72"/>
    <n v="72"/>
    <m/>
    <n v="72"/>
    <n v="0"/>
  </r>
  <r>
    <s v="Önlisans"/>
    <x v="4"/>
    <s v="İnsan Kaynakları Yönetimi"/>
    <n v="60"/>
    <n v="62"/>
    <n v="2"/>
    <n v="0"/>
    <n v="62"/>
    <n v="62"/>
    <n v="0"/>
    <n v="0"/>
    <n v="44"/>
    <n v="18"/>
    <n v="18"/>
    <n v="18"/>
    <n v="0"/>
    <n v="18"/>
    <n v="0"/>
    <n v="62"/>
    <n v="62"/>
    <m/>
    <n v="62"/>
    <n v="0"/>
  </r>
  <r>
    <s v="Önlisans"/>
    <x v="4"/>
    <s v="İşletme Yönetimi"/>
    <n v="37"/>
    <n v="38"/>
    <n v="1"/>
    <n v="0"/>
    <n v="38"/>
    <n v="38"/>
    <n v="0"/>
    <n v="0"/>
    <n v="27"/>
    <n v="11"/>
    <n v="11"/>
    <n v="11"/>
    <n v="0"/>
    <n v="11"/>
    <n v="0"/>
    <n v="38"/>
    <n v="38"/>
    <m/>
    <n v="38"/>
    <n v="0"/>
  </r>
  <r>
    <s v="Önlisans"/>
    <x v="4"/>
    <s v="Maliye"/>
    <n v="100"/>
    <n v="103"/>
    <n v="3"/>
    <n v="0"/>
    <n v="103"/>
    <n v="103"/>
    <n v="0"/>
    <n v="0"/>
    <n v="84"/>
    <n v="19"/>
    <n v="19"/>
    <n v="19"/>
    <n v="0"/>
    <n v="19"/>
    <n v="0"/>
    <n v="103"/>
    <n v="103"/>
    <m/>
    <n v="103"/>
    <n v="0"/>
  </r>
  <r>
    <s v="Önlisans"/>
    <x v="4"/>
    <s v="Mimari Restorasyon"/>
    <n v="55"/>
    <n v="57"/>
    <n v="2"/>
    <n v="0"/>
    <n v="57"/>
    <n v="57"/>
    <n v="0"/>
    <n v="0"/>
    <n v="44"/>
    <n v="13"/>
    <n v="13"/>
    <n v="13"/>
    <n v="0"/>
    <n v="13"/>
    <n v="0"/>
    <n v="57"/>
    <n v="57"/>
    <m/>
    <n v="57"/>
    <n v="0"/>
  </r>
  <r>
    <s v="Önlisans"/>
    <x v="4"/>
    <s v="Muhasebe ve Vergi Uygulamaları"/>
    <n v="49"/>
    <n v="51"/>
    <n v="2"/>
    <n v="0"/>
    <n v="51"/>
    <n v="51"/>
    <n v="0"/>
    <n v="0"/>
    <n v="38"/>
    <n v="13"/>
    <n v="13"/>
    <n v="13"/>
    <n v="0"/>
    <n v="13"/>
    <n v="0"/>
    <n v="51"/>
    <n v="51"/>
    <m/>
    <n v="51"/>
    <n v="0"/>
  </r>
  <r>
    <s v="Önlisans"/>
    <x v="5"/>
    <s v="Bilgisayar Programcılığı"/>
    <n v="60"/>
    <n v="62"/>
    <n v="2"/>
    <n v="0"/>
    <n v="62"/>
    <n v="62"/>
    <n v="0"/>
    <n v="0"/>
    <n v="59"/>
    <n v="3"/>
    <n v="3"/>
    <n v="3"/>
    <n v="0"/>
    <n v="3"/>
    <n v="0"/>
    <n v="62"/>
    <n v="62"/>
    <m/>
    <n v="62"/>
    <n v="0"/>
  </r>
  <r>
    <s v="Önlisans"/>
    <x v="5"/>
    <s v="Elektrik"/>
    <n v="50"/>
    <n v="52"/>
    <n v="2"/>
    <n v="0"/>
    <n v="52"/>
    <n v="52"/>
    <n v="0"/>
    <n v="0"/>
    <n v="43"/>
    <n v="9"/>
    <n v="9"/>
    <n v="9"/>
    <n v="0"/>
    <n v="9"/>
    <n v="0"/>
    <n v="52"/>
    <n v="52"/>
    <m/>
    <n v="52"/>
    <n v="0"/>
  </r>
  <r>
    <s v="Önlisans"/>
    <x v="5"/>
    <s v="Elektronik Teknolojisi"/>
    <n v="40"/>
    <n v="41"/>
    <n v="1"/>
    <n v="0"/>
    <n v="41"/>
    <n v="41"/>
    <n v="0"/>
    <n v="0"/>
    <n v="35"/>
    <n v="6"/>
    <n v="6"/>
    <n v="6"/>
    <n v="0"/>
    <n v="6"/>
    <n v="0"/>
    <n v="41"/>
    <n v="41"/>
    <m/>
    <n v="41"/>
    <n v="0"/>
  </r>
  <r>
    <s v="Önlisans"/>
    <x v="5"/>
    <s v="İç Mekan Tasarımı"/>
    <n v="50"/>
    <n v="51"/>
    <n v="2"/>
    <n v="1"/>
    <n v="52"/>
    <n v="52"/>
    <n v="0"/>
    <n v="0"/>
    <n v="48"/>
    <n v="4"/>
    <n v="4"/>
    <n v="4"/>
    <n v="0"/>
    <n v="4"/>
    <n v="0"/>
    <n v="52"/>
    <n v="52"/>
    <m/>
    <n v="52"/>
    <n v="0"/>
  </r>
  <r>
    <s v="Önlisans"/>
    <x v="5"/>
    <s v="İnşaat Teknolojisi"/>
    <n v="60"/>
    <n v="62"/>
    <n v="2"/>
    <n v="0"/>
    <n v="62"/>
    <n v="62"/>
    <n v="0"/>
    <n v="0"/>
    <n v="48"/>
    <n v="14"/>
    <n v="14"/>
    <n v="14"/>
    <n v="0"/>
    <n v="14"/>
    <n v="0"/>
    <n v="62"/>
    <n v="62"/>
    <m/>
    <n v="62"/>
    <n v="0"/>
  </r>
  <r>
    <s v="Önlisans"/>
    <x v="5"/>
    <s v="İşletme Yönetimi"/>
    <n v="50"/>
    <n v="52"/>
    <n v="2"/>
    <n v="0"/>
    <n v="52"/>
    <n v="52"/>
    <n v="0"/>
    <n v="0"/>
    <n v="48"/>
    <n v="4"/>
    <n v="4"/>
    <n v="4"/>
    <n v="0"/>
    <n v="4"/>
    <n v="0"/>
    <n v="52"/>
    <n v="52"/>
    <m/>
    <n v="52"/>
    <n v="0"/>
  </r>
  <r>
    <s v="Önlisans"/>
    <x v="5"/>
    <s v="Makine"/>
    <n v="50"/>
    <n v="52"/>
    <n v="2"/>
    <n v="0"/>
    <n v="52"/>
    <n v="52"/>
    <n v="0"/>
    <n v="0"/>
    <n v="44"/>
    <n v="8"/>
    <n v="8"/>
    <n v="8"/>
    <n v="0"/>
    <n v="0"/>
    <n v="8"/>
    <n v="52"/>
    <n v="52"/>
    <m/>
    <n v="44"/>
    <n v="8"/>
  </r>
  <r>
    <s v="Önlisans"/>
    <x v="5"/>
    <s v="Makine Resim ve Konstrüksiyonu"/>
    <n v="40"/>
    <n v="41"/>
    <n v="1"/>
    <n v="0"/>
    <n v="41"/>
    <n v="41"/>
    <n v="0"/>
    <n v="0"/>
    <n v="32"/>
    <n v="9"/>
    <n v="9"/>
    <n v="9"/>
    <n v="0"/>
    <n v="9"/>
    <n v="0"/>
    <n v="41"/>
    <n v="41"/>
    <m/>
    <n v="41"/>
    <n v="0"/>
  </r>
  <r>
    <s v="Önlisans"/>
    <x v="5"/>
    <s v="Mobilya ve Dekorasyon"/>
    <n v="40"/>
    <n v="41"/>
    <n v="1"/>
    <n v="0"/>
    <n v="41"/>
    <n v="41"/>
    <n v="0"/>
    <n v="0"/>
    <n v="29"/>
    <n v="12"/>
    <n v="12"/>
    <n v="12"/>
    <n v="0"/>
    <n v="12"/>
    <n v="0"/>
    <n v="41"/>
    <n v="41"/>
    <m/>
    <n v="41"/>
    <n v="0"/>
  </r>
  <r>
    <s v="Önlisans"/>
    <x v="5"/>
    <s v="Muhasebe ve Vergi Uygulamaları"/>
    <n v="50"/>
    <n v="52"/>
    <n v="2"/>
    <n v="0"/>
    <n v="52"/>
    <n v="52"/>
    <n v="0"/>
    <n v="0"/>
    <n v="39"/>
    <n v="13"/>
    <n v="13"/>
    <n v="13"/>
    <n v="0"/>
    <n v="13"/>
    <n v="0"/>
    <n v="52"/>
    <n v="52"/>
    <m/>
    <n v="52"/>
    <n v="0"/>
  </r>
  <r>
    <s v="Önlisans"/>
    <x v="6"/>
    <s v="Bilgisayar Programcılığı"/>
    <n v="70"/>
    <n v="72"/>
    <n v="2"/>
    <n v="0"/>
    <n v="72"/>
    <n v="72"/>
    <n v="0"/>
    <n v="0"/>
    <n v="64"/>
    <n v="8"/>
    <n v="8"/>
    <n v="8"/>
    <n v="0"/>
    <n v="8"/>
    <n v="0"/>
    <n v="72"/>
    <n v="72"/>
    <m/>
    <n v="72"/>
    <n v="0"/>
  </r>
  <r>
    <s v="Önlisans"/>
    <x v="6"/>
    <s v="Bilgisayar Programcılığı (İÖ)"/>
    <n v="60"/>
    <n v="62"/>
    <n v="2"/>
    <n v="0"/>
    <n v="62"/>
    <n v="62"/>
    <n v="0"/>
    <n v="0"/>
    <n v="56"/>
    <n v="6"/>
    <n v="6"/>
    <n v="6"/>
    <n v="0"/>
    <n v="6"/>
    <n v="0"/>
    <n v="62"/>
    <n v="62"/>
    <m/>
    <n v="62"/>
    <n v="0"/>
  </r>
  <r>
    <s v="Önlisans"/>
    <x v="6"/>
    <s v="Çok Boyutlu Modelleme ve Animasyon"/>
    <n v="40"/>
    <n v="41"/>
    <n v="1"/>
    <n v="0"/>
    <n v="41"/>
    <n v="41"/>
    <n v="0"/>
    <n v="0"/>
    <n v="31"/>
    <n v="10"/>
    <n v="10"/>
    <n v="10"/>
    <n v="0"/>
    <n v="10"/>
    <n v="0"/>
    <n v="41"/>
    <n v="41"/>
    <m/>
    <n v="41"/>
    <n v="0"/>
  </r>
  <r>
    <s v="Önlisans"/>
    <x v="6"/>
    <s v="Kaynak Teknolojisi"/>
    <n v="40"/>
    <n v="41"/>
    <n v="1"/>
    <n v="0"/>
    <n v="41"/>
    <n v="41"/>
    <n v="0"/>
    <n v="0"/>
    <n v="35"/>
    <n v="6"/>
    <n v="6"/>
    <n v="6"/>
    <n v="0"/>
    <n v="6"/>
    <n v="0"/>
    <n v="41"/>
    <n v="41"/>
    <m/>
    <n v="41"/>
    <n v="0"/>
  </r>
  <r>
    <s v="Önlisans"/>
    <x v="6"/>
    <s v="Makine"/>
    <n v="50"/>
    <n v="52"/>
    <n v="2"/>
    <n v="0"/>
    <n v="52"/>
    <n v="52"/>
    <n v="0"/>
    <n v="0"/>
    <n v="48"/>
    <n v="4"/>
    <n v="4"/>
    <n v="4"/>
    <n v="0"/>
    <n v="4"/>
    <n v="0"/>
    <n v="52"/>
    <n v="52"/>
    <m/>
    <n v="52"/>
    <n v="0"/>
  </r>
  <r>
    <s v="Önlisans"/>
    <x v="6"/>
    <s v="Muhasebe ve Vergi Uygulamaları"/>
    <n v="65"/>
    <n v="67"/>
    <n v="2"/>
    <n v="0"/>
    <n v="67"/>
    <n v="67"/>
    <n v="0"/>
    <n v="0"/>
    <n v="55"/>
    <n v="12"/>
    <n v="12"/>
    <n v="12"/>
    <n v="0"/>
    <n v="12"/>
    <n v="0"/>
    <n v="67"/>
    <n v="67"/>
    <m/>
    <n v="67"/>
    <n v="0"/>
  </r>
  <r>
    <s v="Önlisans"/>
    <x v="6"/>
    <s v="Turizm ve Otel İşletmeciliği"/>
    <n v="60"/>
    <n v="62"/>
    <n v="2"/>
    <n v="0"/>
    <n v="62"/>
    <n v="62"/>
    <n v="0"/>
    <n v="0"/>
    <n v="43"/>
    <n v="19"/>
    <n v="19"/>
    <n v="19"/>
    <n v="0"/>
    <n v="19"/>
    <n v="0"/>
    <n v="62"/>
    <n v="62"/>
    <m/>
    <n v="62"/>
    <n v="0"/>
  </r>
  <r>
    <s v="Önlisans"/>
    <x v="7"/>
    <s v="Bilgisayar Destekli Tasarım ve Animasyon"/>
    <n v="50"/>
    <n v="52"/>
    <n v="2"/>
    <n v="0"/>
    <n v="52"/>
    <n v="52"/>
    <n v="0"/>
    <n v="0"/>
    <n v="42"/>
    <n v="10"/>
    <n v="10"/>
    <n v="8"/>
    <n v="2"/>
    <n v="8"/>
    <n v="0"/>
    <n v="52"/>
    <n v="50"/>
    <n v="2"/>
    <n v="50"/>
    <n v="2"/>
  </r>
  <r>
    <s v="Önlisans"/>
    <x v="7"/>
    <s v="Bilgisayar Programcılığı"/>
    <n v="50"/>
    <n v="51"/>
    <n v="2"/>
    <n v="1"/>
    <n v="52"/>
    <n v="52"/>
    <n v="0"/>
    <n v="0"/>
    <n v="46"/>
    <n v="6"/>
    <n v="6"/>
    <n v="6"/>
    <n v="0"/>
    <n v="6"/>
    <n v="0"/>
    <n v="52"/>
    <n v="52"/>
    <m/>
    <n v="52"/>
    <n v="0"/>
  </r>
  <r>
    <s v="Önlisans"/>
    <x v="7"/>
    <s v="İşletme Yönetimi"/>
    <n v="38"/>
    <n v="39"/>
    <n v="1"/>
    <n v="0"/>
    <n v="39"/>
    <n v="39"/>
    <n v="0"/>
    <n v="0"/>
    <n v="31"/>
    <n v="8"/>
    <n v="8"/>
    <n v="8"/>
    <n v="0"/>
    <n v="8"/>
    <n v="0"/>
    <n v="39"/>
    <n v="39"/>
    <m/>
    <n v="39"/>
    <n v="0"/>
  </r>
  <r>
    <s v="Önlisans"/>
    <x v="7"/>
    <s v="Maliye"/>
    <n v="60"/>
    <n v="62"/>
    <n v="2"/>
    <n v="0"/>
    <n v="62"/>
    <n v="62"/>
    <n v="0"/>
    <n v="0"/>
    <n v="48"/>
    <n v="14"/>
    <n v="14"/>
    <n v="14"/>
    <n v="0"/>
    <n v="14"/>
    <n v="0"/>
    <n v="62"/>
    <n v="62"/>
    <m/>
    <n v="62"/>
    <n v="0"/>
  </r>
  <r>
    <s v="Önlisans"/>
    <x v="8"/>
    <s v="Dış Ticaret"/>
    <n v="39"/>
    <n v="40"/>
    <n v="1"/>
    <n v="0"/>
    <n v="40"/>
    <n v="40"/>
    <n v="0"/>
    <n v="0"/>
    <n v="34"/>
    <n v="6"/>
    <n v="6"/>
    <n v="6"/>
    <n v="0"/>
    <n v="6"/>
    <n v="0"/>
    <n v="40"/>
    <n v="40"/>
    <m/>
    <n v="40"/>
    <n v="0"/>
  </r>
  <r>
    <s v="Önlisans"/>
    <x v="8"/>
    <s v="Eczane Hizmetleri"/>
    <n v="40"/>
    <n v="41"/>
    <n v="1"/>
    <n v="0"/>
    <n v="41"/>
    <n v="41"/>
    <n v="0"/>
    <n v="0"/>
    <n v="31"/>
    <n v="10"/>
    <n v="10"/>
    <n v="5"/>
    <n v="5"/>
    <n v="5"/>
    <n v="0"/>
    <n v="41"/>
    <n v="36"/>
    <n v="5"/>
    <n v="36"/>
    <n v="5"/>
  </r>
  <r>
    <s v="Önlisans"/>
    <x v="8"/>
    <s v="Gıda Kalite Kontrolü ve Analizi"/>
    <n v="40"/>
    <n v="41"/>
    <n v="1"/>
    <n v="0"/>
    <n v="41"/>
    <n v="41"/>
    <n v="0"/>
    <n v="0"/>
    <n v="33"/>
    <n v="8"/>
    <n v="8"/>
    <n v="8"/>
    <n v="0"/>
    <n v="8"/>
    <n v="0"/>
    <n v="41"/>
    <n v="41"/>
    <m/>
    <n v="41"/>
    <n v="0"/>
  </r>
  <r>
    <s v="Önlisans"/>
    <x v="8"/>
    <s v="Gıda Teknolojisi"/>
    <n v="40"/>
    <n v="41"/>
    <n v="1"/>
    <n v="0"/>
    <n v="41"/>
    <n v="41"/>
    <n v="0"/>
    <n v="0"/>
    <n v="39"/>
    <n v="2"/>
    <n v="2"/>
    <n v="2"/>
    <n v="0"/>
    <n v="2"/>
    <n v="0"/>
    <n v="41"/>
    <n v="41"/>
    <m/>
    <n v="41"/>
    <n v="0"/>
  </r>
  <r>
    <s v="Önlisans"/>
    <x v="8"/>
    <s v="Laborant ve Veteriner Sağlık"/>
    <n v="40"/>
    <n v="41"/>
    <n v="1"/>
    <n v="0"/>
    <n v="41"/>
    <n v="41"/>
    <n v="0"/>
    <n v="0"/>
    <n v="34"/>
    <n v="7"/>
    <n v="6"/>
    <n v="2"/>
    <n v="4"/>
    <n v="2"/>
    <n v="0"/>
    <n v="41"/>
    <n v="37"/>
    <n v="4"/>
    <n v="36"/>
    <n v="5"/>
  </r>
  <r>
    <s v="Önlisans"/>
    <x v="8"/>
    <s v="Laboratuvar Teknolojisi"/>
    <n v="50"/>
    <n v="52"/>
    <n v="2"/>
    <n v="0"/>
    <n v="52"/>
    <n v="52"/>
    <n v="0"/>
    <n v="0"/>
    <n v="44"/>
    <n v="8"/>
    <n v="8"/>
    <n v="6"/>
    <n v="2"/>
    <n v="6"/>
    <n v="0"/>
    <n v="52"/>
    <n v="50"/>
    <n v="2"/>
    <n v="50"/>
    <n v="2"/>
  </r>
  <r>
    <s v="Önlisans"/>
    <x v="8"/>
    <s v="Laboratuvar Teknolojisi (İÖ)"/>
    <n v="50"/>
    <n v="52"/>
    <n v="2"/>
    <n v="0"/>
    <n v="52"/>
    <n v="52"/>
    <n v="0"/>
    <n v="0"/>
    <n v="42"/>
    <n v="10"/>
    <n v="10"/>
    <n v="10"/>
    <n v="0"/>
    <n v="10"/>
    <n v="0"/>
    <n v="52"/>
    <n v="52"/>
    <m/>
    <n v="52"/>
    <n v="0"/>
  </r>
  <r>
    <s v="Önlisans"/>
    <x v="9"/>
    <s v="Basım ve Yayım Teknolojileri"/>
    <n v="55"/>
    <n v="57"/>
    <n v="2"/>
    <n v="0"/>
    <n v="57"/>
    <n v="57"/>
    <n v="0"/>
    <n v="0"/>
    <n v="50"/>
    <n v="7"/>
    <n v="7"/>
    <n v="7"/>
    <n v="0"/>
    <n v="7"/>
    <n v="0"/>
    <n v="57"/>
    <n v="57"/>
    <m/>
    <n v="57"/>
    <n v="0"/>
  </r>
  <r>
    <s v="Önlisans"/>
    <x v="9"/>
    <s v="Basım ve Yayım Teknolojileri (İÖ)"/>
    <n v="50"/>
    <n v="52"/>
    <n v="2"/>
    <n v="0"/>
    <n v="52"/>
    <n v="52"/>
    <n v="0"/>
    <n v="0"/>
    <n v="43"/>
    <n v="9"/>
    <n v="9"/>
    <n v="9"/>
    <n v="0"/>
    <n v="9"/>
    <n v="0"/>
    <n v="52"/>
    <n v="52"/>
    <m/>
    <n v="52"/>
    <n v="0"/>
  </r>
  <r>
    <s v="Önlisans"/>
    <x v="9"/>
    <s v="Bilgisayar Programcılığı"/>
    <n v="60"/>
    <n v="61"/>
    <n v="2"/>
    <n v="1"/>
    <n v="62"/>
    <n v="62"/>
    <n v="0"/>
    <n v="0"/>
    <n v="57"/>
    <n v="5"/>
    <n v="5"/>
    <n v="5"/>
    <n v="0"/>
    <n v="5"/>
    <n v="0"/>
    <n v="62"/>
    <n v="62"/>
    <m/>
    <n v="62"/>
    <n v="0"/>
  </r>
  <r>
    <s v="Önlisans"/>
    <x v="9"/>
    <s v="Bilgisayar Programcılığı (İÖ)"/>
    <n v="50"/>
    <n v="52"/>
    <n v="2"/>
    <n v="0"/>
    <n v="52"/>
    <n v="52"/>
    <n v="0"/>
    <n v="0"/>
    <n v="48"/>
    <n v="4"/>
    <n v="4"/>
    <n v="4"/>
    <n v="0"/>
    <n v="4"/>
    <n v="0"/>
    <n v="52"/>
    <n v="52"/>
    <m/>
    <n v="52"/>
    <n v="0"/>
  </r>
  <r>
    <s v="Önlisans"/>
    <x v="9"/>
    <s v="Büro Yönetimi ve Yönetici Asistanlığı"/>
    <n v="50"/>
    <n v="52"/>
    <n v="2"/>
    <n v="0"/>
    <n v="52"/>
    <n v="52"/>
    <n v="0"/>
    <n v="0"/>
    <n v="47"/>
    <n v="5"/>
    <n v="5"/>
    <n v="5"/>
    <n v="0"/>
    <n v="5"/>
    <n v="0"/>
    <n v="52"/>
    <n v="52"/>
    <m/>
    <n v="52"/>
    <n v="0"/>
  </r>
  <r>
    <s v="Önlisans"/>
    <x v="9"/>
    <s v="Büro Yönetimi ve Yönetici Asistanlığı (İÖ)"/>
    <n v="50"/>
    <n v="52"/>
    <n v="2"/>
    <n v="0"/>
    <n v="52"/>
    <n v="52"/>
    <n v="0"/>
    <n v="0"/>
    <n v="42"/>
    <n v="10"/>
    <n v="10"/>
    <n v="10"/>
    <n v="0"/>
    <n v="10"/>
    <n v="0"/>
    <n v="52"/>
    <n v="52"/>
    <m/>
    <n v="52"/>
    <n v="0"/>
  </r>
  <r>
    <s v="Önlisans"/>
    <x v="9"/>
    <s v="Çevre Koruma ve Kontrol"/>
    <n v="40"/>
    <n v="41"/>
    <n v="1"/>
    <n v="0"/>
    <n v="41"/>
    <n v="41"/>
    <n v="0"/>
    <n v="0"/>
    <n v="37"/>
    <n v="4"/>
    <n v="4"/>
    <n v="4"/>
    <n v="0"/>
    <n v="4"/>
    <n v="0"/>
    <n v="41"/>
    <n v="41"/>
    <m/>
    <n v="41"/>
    <n v="0"/>
  </r>
  <r>
    <s v="Önlisans"/>
    <x v="9"/>
    <s v="Doğalgaz ve Tesisatı Teknolojisi"/>
    <n v="40"/>
    <n v="41"/>
    <n v="1"/>
    <n v="0"/>
    <n v="41"/>
    <n v="41"/>
    <n v="0"/>
    <n v="0"/>
    <n v="32"/>
    <n v="9"/>
    <n v="9"/>
    <n v="9"/>
    <n v="0"/>
    <n v="9"/>
    <n v="0"/>
    <n v="41"/>
    <n v="41"/>
    <m/>
    <n v="41"/>
    <n v="0"/>
  </r>
  <r>
    <s v="Önlisans"/>
    <x v="9"/>
    <s v="Elektrik"/>
    <n v="60"/>
    <n v="62"/>
    <n v="2"/>
    <n v="0"/>
    <n v="62"/>
    <n v="62"/>
    <n v="0"/>
    <n v="0"/>
    <n v="58"/>
    <n v="4"/>
    <n v="4"/>
    <n v="4"/>
    <n v="0"/>
    <n v="4"/>
    <n v="0"/>
    <n v="62"/>
    <n v="62"/>
    <m/>
    <n v="62"/>
    <n v="0"/>
  </r>
  <r>
    <s v="Önlisans"/>
    <x v="9"/>
    <s v="Elektrik (İÖ)"/>
    <n v="50"/>
    <n v="52"/>
    <n v="2"/>
    <n v="0"/>
    <n v="52"/>
    <n v="52"/>
    <n v="0"/>
    <n v="0"/>
    <n v="47"/>
    <n v="5"/>
    <n v="5"/>
    <n v="5"/>
    <n v="0"/>
    <n v="5"/>
    <n v="0"/>
    <n v="52"/>
    <n v="52"/>
    <m/>
    <n v="52"/>
    <n v="0"/>
  </r>
  <r>
    <s v="Önlisans"/>
    <x v="9"/>
    <s v="Elektronik Teknolojisi"/>
    <n v="50"/>
    <n v="51"/>
    <n v="2"/>
    <n v="1"/>
    <n v="52"/>
    <n v="52"/>
    <n v="0"/>
    <n v="0"/>
    <n v="41"/>
    <n v="11"/>
    <n v="11"/>
    <n v="11"/>
    <n v="0"/>
    <n v="11"/>
    <n v="0"/>
    <n v="52"/>
    <n v="52"/>
    <m/>
    <n v="52"/>
    <n v="0"/>
  </r>
  <r>
    <s v="Önlisans"/>
    <x v="9"/>
    <s v="Endüstriyel Kalıpçılık"/>
    <n v="40"/>
    <n v="41"/>
    <n v="1"/>
    <n v="0"/>
    <n v="41"/>
    <n v="41"/>
    <n v="0"/>
    <n v="0"/>
    <n v="31"/>
    <n v="10"/>
    <n v="10"/>
    <n v="10"/>
    <n v="0"/>
    <n v="10"/>
    <n v="0"/>
    <n v="41"/>
    <n v="41"/>
    <m/>
    <n v="41"/>
    <n v="0"/>
  </r>
  <r>
    <s v="Önlisans"/>
    <x v="9"/>
    <s v="Halkla İlişkiler ve Tanıtım"/>
    <n v="50"/>
    <n v="52"/>
    <n v="2"/>
    <n v="0"/>
    <n v="52"/>
    <n v="52"/>
    <n v="0"/>
    <n v="0"/>
    <n v="45"/>
    <n v="7"/>
    <n v="7"/>
    <n v="7"/>
    <n v="0"/>
    <n v="7"/>
    <n v="0"/>
    <n v="52"/>
    <n v="52"/>
    <m/>
    <n v="52"/>
    <n v="0"/>
  </r>
  <r>
    <s v="Önlisans"/>
    <x v="9"/>
    <s v="Halkla İlişkiler ve Tanıtım (İÖ)"/>
    <n v="50"/>
    <n v="52"/>
    <n v="2"/>
    <n v="0"/>
    <n v="52"/>
    <n v="52"/>
    <n v="0"/>
    <n v="0"/>
    <n v="44"/>
    <n v="8"/>
    <n v="8"/>
    <n v="8"/>
    <n v="0"/>
    <n v="8"/>
    <n v="0"/>
    <n v="52"/>
    <n v="52"/>
    <m/>
    <n v="52"/>
    <n v="0"/>
  </r>
  <r>
    <s v="Önlisans"/>
    <x v="9"/>
    <s v="İnşaat Teknolojisi"/>
    <n v="60"/>
    <n v="62"/>
    <n v="2"/>
    <n v="0"/>
    <n v="62"/>
    <n v="62"/>
    <n v="0"/>
    <n v="0"/>
    <n v="56"/>
    <n v="6"/>
    <n v="6"/>
    <n v="6"/>
    <n v="0"/>
    <n v="6"/>
    <n v="0"/>
    <n v="62"/>
    <n v="62"/>
    <m/>
    <n v="62"/>
    <n v="0"/>
  </r>
  <r>
    <s v="Önlisans"/>
    <x v="9"/>
    <s v="İnşaat Teknolojisi (İÖ)"/>
    <n v="50"/>
    <n v="52"/>
    <n v="2"/>
    <n v="0"/>
    <n v="52"/>
    <n v="52"/>
    <n v="0"/>
    <n v="0"/>
    <n v="45"/>
    <n v="7"/>
    <n v="7"/>
    <n v="7"/>
    <n v="0"/>
    <n v="7"/>
    <n v="0"/>
    <n v="52"/>
    <n v="52"/>
    <m/>
    <n v="52"/>
    <n v="0"/>
  </r>
  <r>
    <s v="Önlisans"/>
    <x v="9"/>
    <s v="İşletme Yönetimi"/>
    <n v="60"/>
    <n v="62"/>
    <n v="2"/>
    <n v="0"/>
    <n v="62"/>
    <n v="62"/>
    <n v="0"/>
    <n v="0"/>
    <n v="51"/>
    <n v="11"/>
    <n v="11"/>
    <n v="11"/>
    <n v="0"/>
    <n v="11"/>
    <n v="0"/>
    <n v="62"/>
    <n v="62"/>
    <m/>
    <n v="62"/>
    <n v="0"/>
  </r>
  <r>
    <s v="Önlisans"/>
    <x v="9"/>
    <s v="İşletme Yönetimi (İÖ)"/>
    <n v="50"/>
    <n v="52"/>
    <n v="2"/>
    <n v="0"/>
    <n v="52"/>
    <n v="52"/>
    <n v="0"/>
    <n v="0"/>
    <n v="42"/>
    <n v="10"/>
    <n v="10"/>
    <n v="10"/>
    <n v="0"/>
    <n v="10"/>
    <n v="0"/>
    <n v="52"/>
    <n v="52"/>
    <m/>
    <n v="52"/>
    <n v="0"/>
  </r>
  <r>
    <s v="Önlisans"/>
    <x v="9"/>
    <s v="Lojistik"/>
    <n v="50"/>
    <n v="52"/>
    <n v="2"/>
    <n v="0"/>
    <n v="52"/>
    <n v="52"/>
    <n v="0"/>
    <n v="0"/>
    <n v="46"/>
    <n v="6"/>
    <n v="6"/>
    <n v="6"/>
    <n v="0"/>
    <n v="6"/>
    <n v="0"/>
    <n v="52"/>
    <n v="52"/>
    <m/>
    <n v="52"/>
    <n v="0"/>
  </r>
  <r>
    <s v="Önlisans"/>
    <x v="9"/>
    <s v="Lojistik (İÖ)"/>
    <n v="50"/>
    <n v="52"/>
    <n v="2"/>
    <n v="0"/>
    <n v="52"/>
    <n v="52"/>
    <n v="0"/>
    <n v="0"/>
    <n v="43"/>
    <n v="9"/>
    <n v="9"/>
    <n v="9"/>
    <n v="0"/>
    <n v="9"/>
    <n v="0"/>
    <n v="52"/>
    <n v="52"/>
    <m/>
    <n v="52"/>
    <n v="0"/>
  </r>
  <r>
    <s v="Önlisans"/>
    <x v="9"/>
    <s v="Makine"/>
    <n v="80"/>
    <n v="82"/>
    <n v="2"/>
    <n v="0"/>
    <n v="82"/>
    <n v="82"/>
    <n v="0"/>
    <n v="0"/>
    <n v="77"/>
    <n v="5"/>
    <n v="5"/>
    <n v="5"/>
    <n v="0"/>
    <n v="5"/>
    <n v="0"/>
    <n v="82"/>
    <n v="82"/>
    <m/>
    <n v="82"/>
    <n v="0"/>
  </r>
  <r>
    <s v="Önlisans"/>
    <x v="9"/>
    <s v="Makine (İÖ)"/>
    <n v="80"/>
    <n v="82"/>
    <n v="2"/>
    <n v="0"/>
    <n v="82"/>
    <n v="82"/>
    <n v="0"/>
    <n v="0"/>
    <n v="73"/>
    <n v="9"/>
    <n v="9"/>
    <n v="9"/>
    <n v="0"/>
    <n v="9"/>
    <n v="0"/>
    <n v="82"/>
    <n v="82"/>
    <m/>
    <n v="82"/>
    <n v="0"/>
  </r>
  <r>
    <s v="Önlisans"/>
    <x v="9"/>
    <s v="Makine Resim ve Konstrüksiyonu"/>
    <n v="40"/>
    <n v="41"/>
    <n v="1"/>
    <n v="0"/>
    <n v="41"/>
    <n v="41"/>
    <n v="0"/>
    <n v="0"/>
    <n v="36"/>
    <n v="5"/>
    <n v="5"/>
    <n v="5"/>
    <n v="0"/>
    <n v="5"/>
    <n v="0"/>
    <n v="41"/>
    <n v="41"/>
    <m/>
    <n v="41"/>
    <n v="0"/>
  </r>
  <r>
    <s v="Önlisans"/>
    <x v="9"/>
    <s v="Mekatronik"/>
    <n v="50"/>
    <n v="50"/>
    <n v="2"/>
    <n v="2"/>
    <n v="52"/>
    <n v="52"/>
    <n v="0"/>
    <n v="0"/>
    <n v="50"/>
    <n v="2"/>
    <n v="2"/>
    <n v="2"/>
    <n v="0"/>
    <n v="2"/>
    <n v="0"/>
    <n v="52"/>
    <n v="52"/>
    <m/>
    <n v="52"/>
    <n v="0"/>
  </r>
  <r>
    <s v="Önlisans"/>
    <x v="9"/>
    <s v="Mekatronik (İÖ)"/>
    <n v="40"/>
    <n v="41"/>
    <n v="1"/>
    <n v="0"/>
    <n v="41"/>
    <n v="41"/>
    <n v="0"/>
    <n v="0"/>
    <n v="37"/>
    <n v="4"/>
    <n v="4"/>
    <n v="4"/>
    <n v="0"/>
    <n v="4"/>
    <n v="0"/>
    <n v="41"/>
    <n v="41"/>
    <m/>
    <n v="41"/>
    <n v="0"/>
  </r>
  <r>
    <s v="Önlisans"/>
    <x v="9"/>
    <s v="Metalurji"/>
    <n v="40"/>
    <n v="41"/>
    <n v="1"/>
    <n v="0"/>
    <n v="41"/>
    <n v="41"/>
    <n v="0"/>
    <n v="0"/>
    <n v="35"/>
    <n v="6"/>
    <n v="6"/>
    <n v="6"/>
    <n v="0"/>
    <n v="6"/>
    <n v="0"/>
    <n v="41"/>
    <n v="41"/>
    <m/>
    <n v="41"/>
    <n v="0"/>
  </r>
  <r>
    <s v="Önlisans"/>
    <x v="9"/>
    <s v="Muhasebe ve Vergi Uygulamaları"/>
    <n v="55"/>
    <n v="57"/>
    <n v="2"/>
    <n v="0"/>
    <n v="57"/>
    <n v="57"/>
    <n v="0"/>
    <n v="0"/>
    <n v="49"/>
    <n v="8"/>
    <n v="8"/>
    <n v="8"/>
    <n v="0"/>
    <n v="8"/>
    <n v="0"/>
    <n v="57"/>
    <n v="57"/>
    <m/>
    <n v="57"/>
    <n v="0"/>
  </r>
  <r>
    <s v="Önlisans"/>
    <x v="9"/>
    <s v="Muhasebe ve Vergi Uygulamaları (İÖ)"/>
    <n v="50"/>
    <n v="52"/>
    <n v="2"/>
    <n v="0"/>
    <n v="52"/>
    <n v="52"/>
    <n v="0"/>
    <n v="0"/>
    <n v="39"/>
    <n v="13"/>
    <n v="13"/>
    <n v="13"/>
    <n v="0"/>
    <n v="13"/>
    <n v="0"/>
    <n v="52"/>
    <n v="52"/>
    <m/>
    <n v="52"/>
    <n v="0"/>
  </r>
  <r>
    <s v="Önlisans"/>
    <x v="9"/>
    <s v="Perakende Satış ve Mağaza Yönetimi"/>
    <n v="50"/>
    <n v="52"/>
    <n v="2"/>
    <n v="0"/>
    <n v="52"/>
    <n v="52"/>
    <n v="0"/>
    <n v="0"/>
    <n v="33"/>
    <n v="19"/>
    <n v="19"/>
    <n v="19"/>
    <n v="0"/>
    <n v="19"/>
    <n v="0"/>
    <n v="52"/>
    <n v="52"/>
    <m/>
    <n v="52"/>
    <n v="0"/>
  </r>
  <r>
    <s v="Önlisans"/>
    <x v="10"/>
    <s v="Bankacılık ve Sigortacılık"/>
    <n v="80"/>
    <n v="82"/>
    <n v="2"/>
    <n v="0"/>
    <n v="82"/>
    <n v="82"/>
    <n v="0"/>
    <n v="0"/>
    <n v="71"/>
    <n v="11"/>
    <n v="11"/>
    <n v="11"/>
    <n v="0"/>
    <n v="11"/>
    <n v="0"/>
    <n v="82"/>
    <n v="82"/>
    <m/>
    <n v="82"/>
    <n v="0"/>
  </r>
  <r>
    <s v="Önlisans"/>
    <x v="10"/>
    <s v="Bankacılık ve Sigortacılık (İÖ)"/>
    <n v="80"/>
    <n v="82"/>
    <n v="2"/>
    <n v="0"/>
    <n v="82"/>
    <n v="82"/>
    <n v="0"/>
    <n v="0"/>
    <n v="69"/>
    <n v="13"/>
    <n v="13"/>
    <n v="13"/>
    <n v="0"/>
    <n v="13"/>
    <n v="0"/>
    <n v="82"/>
    <n v="82"/>
    <m/>
    <n v="82"/>
    <n v="0"/>
  </r>
  <r>
    <s v="Önlisans"/>
    <x v="10"/>
    <s v="Dış Ticaret"/>
    <n v="80"/>
    <n v="82"/>
    <n v="2"/>
    <n v="0"/>
    <n v="82"/>
    <n v="82"/>
    <n v="0"/>
    <n v="0"/>
    <n v="68"/>
    <n v="14"/>
    <n v="14"/>
    <n v="14"/>
    <n v="0"/>
    <n v="14"/>
    <n v="0"/>
    <n v="82"/>
    <n v="82"/>
    <m/>
    <n v="82"/>
    <n v="0"/>
  </r>
  <r>
    <s v="Önlisans"/>
    <x v="10"/>
    <s v="Halkla İlişkiler ve Tanıtım"/>
    <n v="80"/>
    <n v="82"/>
    <n v="2"/>
    <n v="0"/>
    <n v="82"/>
    <n v="82"/>
    <n v="0"/>
    <n v="0"/>
    <n v="68"/>
    <n v="14"/>
    <n v="14"/>
    <n v="14"/>
    <n v="0"/>
    <n v="14"/>
    <n v="0"/>
    <n v="82"/>
    <n v="82"/>
    <m/>
    <n v="82"/>
    <n v="0"/>
  </r>
  <r>
    <s v="Önlisans"/>
    <x v="10"/>
    <s v="Halkla İlişkiler ve Tanıtım (İÖ)"/>
    <n v="60"/>
    <n v="62"/>
    <n v="2"/>
    <n v="0"/>
    <n v="62"/>
    <n v="62"/>
    <n v="0"/>
    <n v="0"/>
    <n v="44"/>
    <n v="18"/>
    <n v="18"/>
    <n v="18"/>
    <n v="0"/>
    <n v="18"/>
    <n v="0"/>
    <n v="62"/>
    <n v="62"/>
    <m/>
    <n v="62"/>
    <n v="0"/>
  </r>
  <r>
    <s v="Önlisans"/>
    <x v="10"/>
    <s v="Medya ve İletişim"/>
    <n v="60"/>
    <n v="62"/>
    <n v="2"/>
    <n v="0"/>
    <n v="62"/>
    <n v="62"/>
    <n v="0"/>
    <n v="0"/>
    <n v="51"/>
    <n v="11"/>
    <n v="11"/>
    <n v="11"/>
    <n v="0"/>
    <n v="11"/>
    <n v="0"/>
    <n v="62"/>
    <n v="62"/>
    <m/>
    <n v="62"/>
    <n v="0"/>
  </r>
  <r>
    <s v="Önlisans"/>
    <x v="10"/>
    <s v="Muhasebe ve Vergi Uygulamaları"/>
    <n v="60"/>
    <n v="62"/>
    <n v="2"/>
    <n v="0"/>
    <n v="62"/>
    <n v="62"/>
    <n v="0"/>
    <n v="0"/>
    <n v="56"/>
    <n v="6"/>
    <n v="6"/>
    <n v="6"/>
    <n v="0"/>
    <n v="6"/>
    <n v="0"/>
    <n v="62"/>
    <n v="62"/>
    <m/>
    <n v="62"/>
    <n v="0"/>
  </r>
  <r>
    <s v="Önlisans"/>
    <x v="10"/>
    <s v="Pazarlama"/>
    <n v="50"/>
    <n v="52"/>
    <n v="2"/>
    <n v="0"/>
    <n v="52"/>
    <n v="52"/>
    <n v="0"/>
    <n v="0"/>
    <n v="41"/>
    <n v="11"/>
    <n v="11"/>
    <n v="11"/>
    <n v="0"/>
    <n v="11"/>
    <n v="0"/>
    <n v="52"/>
    <n v="52"/>
    <m/>
    <n v="52"/>
    <n v="0"/>
  </r>
  <r>
    <s v="Önlisans"/>
    <x v="10"/>
    <s v="Peyzaj ve Süs Bitkileri Yetiştiriciliği"/>
    <n v="45"/>
    <n v="47"/>
    <n v="2"/>
    <n v="0"/>
    <n v="47"/>
    <n v="47"/>
    <n v="0"/>
    <n v="0"/>
    <n v="31"/>
    <n v="16"/>
    <n v="16"/>
    <n v="16"/>
    <n v="0"/>
    <n v="16"/>
    <n v="0"/>
    <n v="47"/>
    <n v="47"/>
    <m/>
    <n v="47"/>
    <n v="0"/>
  </r>
  <r>
    <s v="Önlisans"/>
    <x v="11"/>
    <s v="Aşçılık"/>
    <n v="60"/>
    <n v="61"/>
    <n v="2"/>
    <n v="1"/>
    <n v="62"/>
    <n v="62"/>
    <n v="0"/>
    <n v="0"/>
    <n v="57"/>
    <n v="5"/>
    <n v="5"/>
    <n v="5"/>
    <n v="0"/>
    <n v="5"/>
    <n v="0"/>
    <n v="62"/>
    <n v="62"/>
    <m/>
    <n v="62"/>
    <n v="0"/>
  </r>
  <r>
    <s v="Önlisans"/>
    <x v="11"/>
    <s v="Pastacılık ve Ekmekçilik"/>
    <n v="30"/>
    <n v="31"/>
    <n v="1"/>
    <n v="0"/>
    <n v="31"/>
    <n v="31"/>
    <n v="0"/>
    <n v="0"/>
    <n v="24"/>
    <n v="7"/>
    <n v="7"/>
    <n v="5"/>
    <n v="2"/>
    <n v="5"/>
    <n v="0"/>
    <n v="31"/>
    <n v="29"/>
    <n v="2"/>
    <n v="29"/>
    <n v="2"/>
  </r>
  <r>
    <s v="Önlisans"/>
    <x v="11"/>
    <s v="Turizm ve Otel İşletmeciliği"/>
    <n v="50"/>
    <n v="52"/>
    <n v="2"/>
    <n v="0"/>
    <n v="52"/>
    <n v="52"/>
    <n v="0"/>
    <n v="0"/>
    <n v="40"/>
    <n v="12"/>
    <n v="12"/>
    <n v="8"/>
    <n v="4"/>
    <n v="8"/>
    <n v="0"/>
    <n v="52"/>
    <n v="48"/>
    <n v="4"/>
    <n v="48"/>
    <n v="4"/>
  </r>
  <r>
    <s v="Önlisans"/>
    <x v="11"/>
    <s v="Turizm ve Seyahat Hizmetleri"/>
    <n v="50"/>
    <n v="52"/>
    <n v="2"/>
    <n v="0"/>
    <n v="52"/>
    <n v="52"/>
    <n v="0"/>
    <n v="0"/>
    <n v="40"/>
    <n v="12"/>
    <n v="12"/>
    <n v="12"/>
    <n v="0"/>
    <n v="12"/>
    <n v="0"/>
    <n v="52"/>
    <n v="52"/>
    <m/>
    <n v="52"/>
    <n v="0"/>
  </r>
  <r>
    <s v="Lisans"/>
    <x v="12"/>
    <s v="Fizyoterapi ve Rehabilitasyon"/>
    <n v="60"/>
    <n v="60"/>
    <n v="2"/>
    <n v="2"/>
    <n v="62"/>
    <n v="62"/>
    <n v="0"/>
    <n v="0"/>
    <n v="60"/>
    <n v="2"/>
    <n v="2"/>
    <n v="2"/>
    <n v="0"/>
    <n v="2"/>
    <n v="0"/>
    <n v="62"/>
    <n v="62"/>
    <m/>
    <n v="62"/>
    <n v="0"/>
  </r>
  <r>
    <s v="Lisans"/>
    <x v="12"/>
    <s v="Hemşirelik"/>
    <n v="80"/>
    <n v="80"/>
    <n v="2"/>
    <n v="2"/>
    <n v="82"/>
    <n v="82"/>
    <n v="0"/>
    <n v="0"/>
    <n v="81"/>
    <n v="1"/>
    <n v="1"/>
    <n v="1"/>
    <n v="0"/>
    <n v="1"/>
    <n v="0"/>
    <n v="82"/>
    <n v="82"/>
    <m/>
    <n v="82"/>
    <n v="0"/>
  </r>
  <r>
    <s v="Lisans"/>
    <x v="12"/>
    <s v="Sağlık Yönetimi"/>
    <n v="60"/>
    <n v="62"/>
    <n v="2"/>
    <n v="0"/>
    <n v="62"/>
    <n v="62"/>
    <n v="0"/>
    <n v="0"/>
    <n v="58"/>
    <n v="4"/>
    <n v="4"/>
    <n v="4"/>
    <n v="0"/>
    <n v="4"/>
    <n v="0"/>
    <n v="62"/>
    <n v="62"/>
    <m/>
    <n v="62"/>
    <n v="0"/>
  </r>
  <r>
    <s v="Lisans"/>
    <x v="13"/>
    <s v="Antrenörlük Eğitimi"/>
    <n v="50"/>
    <n v="50"/>
    <m/>
    <m/>
    <n v="50"/>
    <n v="50"/>
    <n v="0"/>
    <n v="0"/>
    <n v="50"/>
    <n v="0"/>
    <n v="0"/>
    <m/>
    <n v="0"/>
    <m/>
    <n v="0"/>
    <n v="50"/>
    <n v="50"/>
    <m/>
    <n v="50"/>
    <n v="0"/>
  </r>
  <r>
    <s v="Lisans"/>
    <x v="13"/>
    <s v="Beden Eğitimi ve Spor Öğretmenliği"/>
    <n v="40"/>
    <n v="40"/>
    <m/>
    <m/>
    <n v="40"/>
    <n v="40"/>
    <n v="0"/>
    <n v="0"/>
    <n v="40"/>
    <n v="0"/>
    <n v="0"/>
    <m/>
    <n v="0"/>
    <m/>
    <n v="0"/>
    <n v="40"/>
    <n v="40"/>
    <m/>
    <n v="40"/>
    <n v="0"/>
  </r>
  <r>
    <s v="Lisans"/>
    <x v="13"/>
    <s v="Rekreasyon"/>
    <n v="50"/>
    <n v="50"/>
    <m/>
    <m/>
    <n v="50"/>
    <n v="50"/>
    <n v="0"/>
    <n v="0"/>
    <n v="50"/>
    <n v="0"/>
    <n v="0"/>
    <m/>
    <n v="0"/>
    <m/>
    <n v="0"/>
    <n v="50"/>
    <n v="50"/>
    <m/>
    <n v="50"/>
    <n v="0"/>
  </r>
  <r>
    <s v="Lisans"/>
    <x v="13"/>
    <s v="Spor Yöneticiliği"/>
    <n v="50"/>
    <n v="51"/>
    <n v="2"/>
    <n v="1"/>
    <n v="52"/>
    <n v="52"/>
    <n v="0"/>
    <n v="0"/>
    <n v="46"/>
    <n v="6"/>
    <n v="6"/>
    <n v="2"/>
    <n v="4"/>
    <n v="2"/>
    <n v="0"/>
    <n v="52"/>
    <n v="48"/>
    <n v="4"/>
    <n v="48"/>
    <n v="4"/>
  </r>
  <r>
    <s v="Lisans"/>
    <x v="14"/>
    <s v="Bilgisayar Mühendisliği"/>
    <n v="48"/>
    <n v="48"/>
    <n v="2"/>
    <n v="2"/>
    <n v="50"/>
    <n v="50"/>
    <n v="0"/>
    <n v="0"/>
    <n v="50"/>
    <n v="0"/>
    <n v="0"/>
    <m/>
    <n v="0"/>
    <m/>
    <n v="0"/>
    <n v="50"/>
    <n v="50"/>
    <m/>
    <n v="50"/>
    <n v="0"/>
  </r>
  <r>
    <s v="Lisans"/>
    <x v="14"/>
    <s v="Bilgisayar Mühendisliği (M.T.O.K.)"/>
    <n v="12"/>
    <n v="12"/>
    <n v="1"/>
    <n v="1"/>
    <n v="13"/>
    <n v="13"/>
    <n v="0"/>
    <n v="0"/>
    <n v="12"/>
    <n v="1"/>
    <n v="1"/>
    <n v="1"/>
    <n v="0"/>
    <n v="1"/>
    <n v="0"/>
    <n v="13"/>
    <n v="13"/>
    <m/>
    <n v="13"/>
    <n v="0"/>
  </r>
  <r>
    <s v="Lisans"/>
    <x v="14"/>
    <s v="Elektrik-Elektronik Mühendisliği"/>
    <n v="56"/>
    <n v="56"/>
    <n v="2"/>
    <n v="2"/>
    <n v="58"/>
    <n v="58"/>
    <n v="0"/>
    <n v="0"/>
    <n v="58"/>
    <n v="0"/>
    <n v="0"/>
    <m/>
    <n v="0"/>
    <m/>
    <n v="0"/>
    <n v="58"/>
    <n v="58"/>
    <m/>
    <n v="58"/>
    <n v="0"/>
  </r>
  <r>
    <s v="Lisans"/>
    <x v="14"/>
    <s v="Elektrik-Elektronik Mühendisliği (İÖ)"/>
    <n v="56"/>
    <n v="58"/>
    <n v="2"/>
    <n v="0"/>
    <n v="58"/>
    <n v="58"/>
    <n v="0"/>
    <n v="0"/>
    <n v="58"/>
    <n v="0"/>
    <n v="0"/>
    <m/>
    <n v="0"/>
    <m/>
    <n v="0"/>
    <n v="58"/>
    <n v="58"/>
    <m/>
    <n v="58"/>
    <n v="0"/>
  </r>
  <r>
    <s v="Lisans"/>
    <x v="14"/>
    <s v="Elektrik-Elektronik Mühendisliği (M.T.O.K.)"/>
    <n v="14"/>
    <n v="14"/>
    <n v="1"/>
    <n v="1"/>
    <n v="15"/>
    <n v="15"/>
    <n v="0"/>
    <n v="0"/>
    <n v="15"/>
    <n v="0"/>
    <n v="0"/>
    <m/>
    <n v="0"/>
    <m/>
    <n v="0"/>
    <n v="15"/>
    <n v="15"/>
    <m/>
    <n v="15"/>
    <n v="0"/>
  </r>
  <r>
    <s v="Lisans"/>
    <x v="14"/>
    <s v="Elektrik-Elektronik Mühendisliği (M.T.O.K.) (İÖ)"/>
    <n v="14"/>
    <n v="15"/>
    <n v="1"/>
    <n v="0"/>
    <n v="15"/>
    <n v="15"/>
    <n v="0"/>
    <n v="0"/>
    <n v="15"/>
    <n v="0"/>
    <n v="0"/>
    <m/>
    <n v="0"/>
    <m/>
    <n v="0"/>
    <n v="15"/>
    <n v="15"/>
    <m/>
    <n v="15"/>
    <n v="0"/>
  </r>
  <r>
    <s v="Lisans"/>
    <x v="14"/>
    <s v="İnşaat Mühendisliği"/>
    <n v="60"/>
    <n v="14"/>
    <n v="2"/>
    <n v="0"/>
    <n v="62"/>
    <n v="14"/>
    <n v="48"/>
    <n v="46"/>
    <n v="14"/>
    <n v="0"/>
    <n v="48"/>
    <n v="4"/>
    <n v="44"/>
    <n v="4"/>
    <n v="0"/>
    <n v="62"/>
    <n v="18"/>
    <n v="44"/>
    <n v="18"/>
    <n v="44"/>
  </r>
  <r>
    <s v="Lisans"/>
    <x v="14"/>
    <s v="Makine Mühendisliği"/>
    <n v="56"/>
    <n v="58"/>
    <n v="2"/>
    <n v="0"/>
    <n v="58"/>
    <n v="58"/>
    <n v="0"/>
    <n v="0"/>
    <n v="57"/>
    <n v="1"/>
    <n v="1"/>
    <n v="1"/>
    <n v="0"/>
    <n v="1"/>
    <n v="0"/>
    <n v="58"/>
    <n v="58"/>
    <m/>
    <n v="58"/>
    <n v="0"/>
  </r>
  <r>
    <s v="Lisans"/>
    <x v="14"/>
    <s v="Makine Mühendisliği (İÖ)"/>
    <n v="56"/>
    <n v="58"/>
    <n v="2"/>
    <n v="0"/>
    <n v="58"/>
    <n v="58"/>
    <n v="0"/>
    <n v="0"/>
    <n v="57"/>
    <n v="1"/>
    <n v="1"/>
    <n v="1"/>
    <n v="0"/>
    <n v="1"/>
    <n v="0"/>
    <n v="58"/>
    <n v="58"/>
    <m/>
    <n v="58"/>
    <n v="0"/>
  </r>
  <r>
    <s v="Lisans"/>
    <x v="14"/>
    <s v="Makine Mühendisliği (M.T.O.K.)"/>
    <n v="14"/>
    <n v="15"/>
    <n v="1"/>
    <n v="0"/>
    <n v="15"/>
    <n v="15"/>
    <n v="0"/>
    <n v="0"/>
    <n v="15"/>
    <n v="0"/>
    <n v="0"/>
    <m/>
    <n v="0"/>
    <m/>
    <n v="0"/>
    <n v="15"/>
    <n v="15"/>
    <m/>
    <n v="15"/>
    <n v="0"/>
  </r>
  <r>
    <s v="Lisans"/>
    <x v="14"/>
    <s v="Makine Mühendisliği (M.T.O.K.) (İÖ)"/>
    <n v="14"/>
    <n v="15"/>
    <n v="1"/>
    <n v="0"/>
    <n v="15"/>
    <n v="15"/>
    <n v="0"/>
    <n v="0"/>
    <n v="14"/>
    <n v="1"/>
    <n v="1"/>
    <n v="1"/>
    <n v="0"/>
    <n v="1"/>
    <n v="0"/>
    <n v="15"/>
    <n v="15"/>
    <m/>
    <n v="15"/>
    <n v="0"/>
  </r>
  <r>
    <s v="Lisans"/>
    <x v="14"/>
    <s v="Mekatronik Mühendisliği"/>
    <n v="56"/>
    <n v="56"/>
    <n v="2"/>
    <n v="2"/>
    <n v="58"/>
    <n v="58"/>
    <n v="0"/>
    <n v="0"/>
    <n v="58"/>
    <n v="0"/>
    <n v="0"/>
    <m/>
    <n v="0"/>
    <m/>
    <n v="0"/>
    <n v="58"/>
    <n v="58"/>
    <m/>
    <n v="58"/>
    <n v="0"/>
  </r>
  <r>
    <s v="Lisans"/>
    <x v="14"/>
    <s v="Mekatronik Mühendisliği (İÖ)"/>
    <n v="56"/>
    <n v="57"/>
    <n v="2"/>
    <n v="1"/>
    <n v="58"/>
    <n v="58"/>
    <n v="0"/>
    <n v="0"/>
    <n v="57"/>
    <n v="1"/>
    <n v="1"/>
    <n v="1"/>
    <n v="0"/>
    <n v="1"/>
    <n v="0"/>
    <n v="58"/>
    <n v="58"/>
    <m/>
    <n v="58"/>
    <n v="0"/>
  </r>
  <r>
    <s v="Lisans"/>
    <x v="14"/>
    <s v="Mekatronik Mühendisliği (M.T.O.K.)"/>
    <n v="14"/>
    <n v="14"/>
    <n v="1"/>
    <n v="1"/>
    <n v="15"/>
    <n v="15"/>
    <n v="0"/>
    <n v="0"/>
    <n v="15"/>
    <n v="0"/>
    <n v="0"/>
    <m/>
    <n v="0"/>
    <m/>
    <n v="0"/>
    <n v="15"/>
    <n v="15"/>
    <m/>
    <n v="15"/>
    <n v="0"/>
  </r>
  <r>
    <s v="Lisans"/>
    <x v="14"/>
    <s v="Mekatronik Mühendisliği (M.T.O.K.) (İÖ)"/>
    <n v="14"/>
    <n v="15"/>
    <n v="1"/>
    <n v="0"/>
    <n v="15"/>
    <n v="15"/>
    <n v="0"/>
    <n v="0"/>
    <n v="14"/>
    <n v="1"/>
    <n v="1"/>
    <n v="1"/>
    <n v="0"/>
    <n v="1"/>
    <n v="0"/>
    <n v="15"/>
    <n v="15"/>
    <m/>
    <n v="15"/>
    <n v="0"/>
  </r>
  <r>
    <s v="Lisans"/>
    <x v="14"/>
    <s v="Metalurji ve Malzeme Mühendisliği"/>
    <n v="30"/>
    <n v="30"/>
    <n v="1"/>
    <n v="0"/>
    <n v="31"/>
    <n v="30"/>
    <n v="1"/>
    <n v="0"/>
    <n v="29"/>
    <n v="1"/>
    <n v="2"/>
    <n v="2"/>
    <n v="0"/>
    <n v="2"/>
    <n v="0"/>
    <n v="31"/>
    <n v="30"/>
    <m/>
    <n v="31"/>
    <n v="0"/>
  </r>
  <r>
    <s v="Lisans"/>
    <x v="15"/>
    <s v="Gastronomi ve Mutfak Sanatları"/>
    <n v="60"/>
    <n v="60"/>
    <n v="2"/>
    <n v="2"/>
    <n v="62"/>
    <n v="62"/>
    <n v="0"/>
    <n v="0"/>
    <n v="59"/>
    <n v="3"/>
    <n v="3"/>
    <n v="0"/>
    <n v="3"/>
    <m/>
    <n v="0"/>
    <n v="62"/>
    <n v="59"/>
    <n v="3"/>
    <n v="59"/>
    <n v="3"/>
  </r>
  <r>
    <s v="Lisans"/>
    <x v="15"/>
    <s v="Rekreasyon Yönetimi"/>
    <n v="40"/>
    <n v="41"/>
    <n v="1"/>
    <n v="0"/>
    <n v="41"/>
    <n v="41"/>
    <n v="0"/>
    <n v="0"/>
    <n v="37"/>
    <n v="4"/>
    <n v="4"/>
    <n v="4"/>
    <n v="0"/>
    <n v="4"/>
    <n v="0"/>
    <n v="41"/>
    <n v="41"/>
    <m/>
    <n v="41"/>
    <n v="0"/>
  </r>
  <r>
    <s v="Lisans"/>
    <x v="15"/>
    <s v="Turizm İşletmeciliği"/>
    <n v="40"/>
    <n v="41"/>
    <n v="1"/>
    <n v="0"/>
    <n v="41"/>
    <n v="41"/>
    <n v="0"/>
    <n v="0"/>
    <n v="35"/>
    <n v="6"/>
    <n v="6"/>
    <n v="6"/>
    <n v="0"/>
    <n v="6"/>
    <n v="0"/>
    <n v="41"/>
    <n v="41"/>
    <m/>
    <n v="41"/>
    <n v="0"/>
  </r>
  <r>
    <s v="Lisans"/>
    <x v="15"/>
    <s v="Turizm Rehberliği"/>
    <n v="60"/>
    <n v="62"/>
    <n v="2"/>
    <n v="0"/>
    <n v="62"/>
    <n v="62"/>
    <n v="0"/>
    <n v="0"/>
    <n v="59"/>
    <n v="3"/>
    <n v="3"/>
    <n v="3"/>
    <n v="0"/>
    <n v="3"/>
    <n v="0"/>
    <n v="62"/>
    <n v="62"/>
    <m/>
    <n v="62"/>
    <n v="0"/>
  </r>
  <r>
    <s v="Lisans"/>
    <x v="15"/>
    <s v="Turizm Rehberliği (İÖ)"/>
    <n v="50"/>
    <n v="52"/>
    <n v="2"/>
    <n v="0"/>
    <n v="52"/>
    <n v="52"/>
    <n v="0"/>
    <n v="0"/>
    <n v="48"/>
    <n v="4"/>
    <n v="4"/>
    <n v="4"/>
    <n v="0"/>
    <n v="4"/>
    <n v="0"/>
    <n v="52"/>
    <n v="52"/>
    <m/>
    <n v="52"/>
    <n v="0"/>
  </r>
  <r>
    <s v="Lisans"/>
    <x v="16"/>
    <s v="Uluslararası Ticaret ve Finansman"/>
    <n v="40"/>
    <n v="41"/>
    <n v="1"/>
    <n v="0"/>
    <n v="41"/>
    <n v="41"/>
    <n v="0"/>
    <n v="0"/>
    <n v="40"/>
    <n v="1"/>
    <n v="1"/>
    <n v="1"/>
    <n v="0"/>
    <n v="1"/>
    <n v="0"/>
    <n v="41"/>
    <n v="41"/>
    <m/>
    <n v="41"/>
    <n v="0"/>
  </r>
  <r>
    <s v="Lisans"/>
    <x v="16"/>
    <s v="Uluslararası Ticaret ve Lojistik"/>
    <n v="60"/>
    <n v="62"/>
    <n v="2"/>
    <n v="0"/>
    <n v="62"/>
    <n v="62"/>
    <n v="0"/>
    <n v="0"/>
    <n v="62"/>
    <n v="0"/>
    <n v="0"/>
    <m/>
    <n v="0"/>
    <m/>
    <n v="0"/>
    <n v="62"/>
    <n v="62"/>
    <m/>
    <n v="62"/>
    <n v="0"/>
  </r>
  <r>
    <s v="Lisans"/>
    <x v="17"/>
    <s v="Bahçe Bitkileri"/>
    <n v="30"/>
    <n v="31"/>
    <n v="1"/>
    <n v="0"/>
    <n v="31"/>
    <n v="31"/>
    <n v="0"/>
    <n v="0"/>
    <n v="29"/>
    <n v="2"/>
    <n v="2"/>
    <n v="2"/>
    <n v="0"/>
    <n v="2"/>
    <n v="0"/>
    <n v="31"/>
    <n v="31"/>
    <m/>
    <n v="31"/>
    <n v="0"/>
  </r>
  <r>
    <s v="Lisans"/>
    <x v="17"/>
    <s v="Bitki Koruma"/>
    <n v="30"/>
    <n v="30"/>
    <n v="1"/>
    <n v="1"/>
    <n v="31"/>
    <n v="31"/>
    <n v="0"/>
    <n v="0"/>
    <n v="29"/>
    <n v="2"/>
    <n v="2"/>
    <n v="2"/>
    <n v="0"/>
    <n v="2"/>
    <n v="0"/>
    <n v="31"/>
    <n v="31"/>
    <m/>
    <n v="31"/>
    <n v="0"/>
  </r>
  <r>
    <s v="Lisans"/>
    <x v="17"/>
    <s v="Peyzaj Mimarlığı"/>
    <n v="40"/>
    <n v="41"/>
    <n v="1"/>
    <n v="0"/>
    <n v="41"/>
    <n v="41"/>
    <n v="0"/>
    <n v="0"/>
    <n v="38"/>
    <n v="3"/>
    <n v="3"/>
    <n v="3"/>
    <n v="0"/>
    <n v="3"/>
    <n v="0"/>
    <n v="41"/>
    <n v="41"/>
    <m/>
    <n v="41"/>
    <n v="0"/>
  </r>
  <r>
    <s v="Lisans"/>
    <x v="17"/>
    <s v="Tarla Bitkileri"/>
    <n v="30"/>
    <n v="31"/>
    <n v="1"/>
    <n v="0"/>
    <n v="31"/>
    <n v="31"/>
    <n v="0"/>
    <n v="0"/>
    <n v="31"/>
    <n v="0"/>
    <n v="0"/>
    <n v="0"/>
    <n v="0"/>
    <m/>
    <n v="0"/>
    <n v="31"/>
    <n v="31"/>
    <m/>
    <n v="3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 rowHeaderCaption="Fakülte/MYO">
  <location ref="A2:G21" firstHeaderRow="0" firstDataRow="1" firstDataCol="1"/>
  <pivotFields count="23"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12"/>
        <item x="9"/>
        <item x="10"/>
        <item x="11"/>
        <item x="13"/>
        <item x="14"/>
        <item x="15"/>
        <item x="16"/>
        <item x="17"/>
        <item t="default"/>
      </items>
    </pivotField>
    <pivotField showAll="0"/>
    <pivotField dataField="1" showAll="0"/>
    <pivotField showAll="0"/>
    <pivotField dataField="1" showAll="0"/>
    <pivotField showAll="0"/>
    <pivotField numFmtId="1" showAll="0"/>
    <pivotField numFmtId="1" showAll="0"/>
    <pivotField numFmtId="1" showAll="0"/>
    <pivotField numFmtId="1" showAll="0"/>
    <pivotField showAll="0"/>
    <pivotField numFmtId="1" showAll="0"/>
    <pivotField showAll="0"/>
    <pivotField showAll="0"/>
    <pivotField numFmtId="1" showAll="0"/>
    <pivotField showAll="0"/>
    <pivotField numFmtId="1" showAll="0"/>
    <pivotField dataField="1" numFmtId="1" showAll="0"/>
    <pivotField dataField="1" numFmtId="1" showAll="0"/>
    <pivotField showAll="0"/>
    <pivotField dataField="1" numFmtId="1" showAll="0"/>
    <pivotField dataField="1" numFmtId="1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Kontenjann" fld="3" baseField="0" baseItem="0"/>
    <dataField name="OB Kontenjanıı" fld="5" baseField="1" baseItem="0"/>
    <dataField name="Toplam Kontenjann" fld="18" baseField="0" baseItem="0"/>
    <dataField name="Toplam Yerleşenn" fld="19" baseField="0" baseItem="0"/>
    <dataField name="Toplam Kayıt Yaptırann" fld="21" baseField="0" baseItem="0"/>
    <dataField name="Toplam Kayıt Yaptırmayann" fld="22" baseField="0" baseItem="0"/>
  </dataFields>
  <formats count="13"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field="1" grandRow="1" outline="0" collapsedLevelsAreSubtotals="1" axis="axisRow" fieldPosition="0">
        <references count="1">
          <reference field="4294967294" count="3" selected="0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abSelected="1" zoomScale="70" zoomScaleNormal="70" workbookViewId="0">
      <pane ySplit="3" topLeftCell="A4" activePane="bottomLeft" state="frozen"/>
      <selection activeCell="O145" sqref="O145"/>
      <selection pane="bottomLeft" activeCell="AA117" sqref="AA117"/>
    </sheetView>
  </sheetViews>
  <sheetFormatPr defaultRowHeight="15" x14ac:dyDescent="0.25"/>
  <cols>
    <col min="1" max="1" width="10" style="1" bestFit="1" customWidth="1"/>
    <col min="2" max="2" width="41.7109375" style="4" customWidth="1"/>
    <col min="3" max="3" width="43.85546875" style="4" bestFit="1" customWidth="1"/>
    <col min="4" max="4" width="9.85546875" style="20" customWidth="1"/>
    <col min="5" max="5" width="10.42578125" style="20" customWidth="1"/>
    <col min="6" max="6" width="11.7109375" style="20" customWidth="1"/>
    <col min="7" max="7" width="9.5703125" style="20" customWidth="1"/>
    <col min="8" max="8" width="11" style="20" customWidth="1"/>
    <col min="9" max="9" width="10.7109375" style="20" customWidth="1"/>
    <col min="10" max="10" width="11.5703125" style="20" customWidth="1"/>
    <col min="11" max="11" width="11.42578125" style="20" customWidth="1"/>
    <col min="12" max="12" width="10.5703125" style="20" customWidth="1"/>
    <col min="13" max="17" width="12.7109375" style="20" customWidth="1"/>
    <col min="18" max="18" width="22" style="20" bestFit="1" customWidth="1"/>
    <col min="19" max="22" width="12.7109375" style="20" customWidth="1"/>
    <col min="23" max="23" width="22" style="20" bestFit="1" customWidth="1"/>
    <col min="24" max="24" width="18.28515625" style="20" customWidth="1"/>
    <col min="25" max="25" width="14" style="20" customWidth="1"/>
    <col min="26" max="16384" width="9.140625" style="1"/>
  </cols>
  <sheetData>
    <row r="1" spans="1:25" ht="71.25" customHeight="1" x14ac:dyDescent="0.25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7"/>
      <c r="Y1" s="119"/>
    </row>
    <row r="2" spans="1:25" s="2" customFormat="1" ht="23.25" customHeight="1" x14ac:dyDescent="0.25">
      <c r="A2" s="120" t="s">
        <v>0</v>
      </c>
      <c r="B2" s="121"/>
      <c r="C2" s="122"/>
      <c r="D2" s="121" t="s">
        <v>1</v>
      </c>
      <c r="E2" s="121"/>
      <c r="F2" s="121"/>
      <c r="G2" s="121"/>
      <c r="H2" s="121"/>
      <c r="I2" s="121"/>
      <c r="J2" s="121"/>
      <c r="K2" s="121"/>
      <c r="L2" s="121"/>
      <c r="M2" s="121"/>
      <c r="N2" s="124" t="s">
        <v>173</v>
      </c>
      <c r="O2" s="125"/>
      <c r="P2" s="125"/>
      <c r="Q2" s="125"/>
      <c r="R2" s="125"/>
      <c r="S2" s="124" t="s">
        <v>174</v>
      </c>
      <c r="T2" s="125"/>
      <c r="U2" s="125"/>
      <c r="V2" s="125"/>
      <c r="W2" s="126"/>
      <c r="X2" s="121" t="s">
        <v>2</v>
      </c>
      <c r="Y2" s="123"/>
    </row>
    <row r="3" spans="1:25" s="2" customFormat="1" ht="57.75" customHeight="1" x14ac:dyDescent="0.25">
      <c r="A3" s="19" t="s">
        <v>3</v>
      </c>
      <c r="B3" s="17" t="s">
        <v>4</v>
      </c>
      <c r="C3" s="18" t="s">
        <v>5</v>
      </c>
      <c r="D3" s="16" t="s">
        <v>6</v>
      </c>
      <c r="E3" s="16" t="s">
        <v>8</v>
      </c>
      <c r="F3" s="37" t="s">
        <v>7</v>
      </c>
      <c r="G3" s="38" t="s">
        <v>87</v>
      </c>
      <c r="H3" s="37" t="s">
        <v>156</v>
      </c>
      <c r="I3" s="38" t="s">
        <v>157</v>
      </c>
      <c r="J3" s="37" t="s">
        <v>88</v>
      </c>
      <c r="K3" s="38" t="s">
        <v>89</v>
      </c>
      <c r="L3" s="37" t="s">
        <v>10</v>
      </c>
      <c r="M3" s="38" t="s">
        <v>11</v>
      </c>
      <c r="N3" s="40" t="s">
        <v>6</v>
      </c>
      <c r="O3" s="40" t="s">
        <v>8</v>
      </c>
      <c r="P3" s="40" t="s">
        <v>9</v>
      </c>
      <c r="Q3" s="40" t="s">
        <v>10</v>
      </c>
      <c r="R3" s="76" t="s">
        <v>11</v>
      </c>
      <c r="S3" s="89" t="s">
        <v>6</v>
      </c>
      <c r="T3" s="40" t="s">
        <v>8</v>
      </c>
      <c r="U3" s="40" t="s">
        <v>9</v>
      </c>
      <c r="V3" s="40" t="s">
        <v>10</v>
      </c>
      <c r="W3" s="72" t="s">
        <v>11</v>
      </c>
      <c r="X3" s="88" t="s">
        <v>158</v>
      </c>
      <c r="Y3" s="108" t="s">
        <v>159</v>
      </c>
    </row>
    <row r="4" spans="1:25" s="51" customFormat="1" ht="16.5" customHeight="1" x14ac:dyDescent="0.25">
      <c r="A4" s="41" t="s">
        <v>12</v>
      </c>
      <c r="B4" s="42" t="s">
        <v>13</v>
      </c>
      <c r="C4" s="43" t="s">
        <v>14</v>
      </c>
      <c r="D4" s="44">
        <v>50</v>
      </c>
      <c r="E4" s="44">
        <v>52</v>
      </c>
      <c r="F4" s="45">
        <v>2</v>
      </c>
      <c r="G4" s="46">
        <v>0</v>
      </c>
      <c r="H4" s="45">
        <f>D4+F4</f>
        <v>52</v>
      </c>
      <c r="I4" s="46">
        <f>E4+G4</f>
        <v>52</v>
      </c>
      <c r="J4" s="47">
        <f>D4+F4-G4-E4</f>
        <v>0</v>
      </c>
      <c r="K4" s="48">
        <v>0</v>
      </c>
      <c r="L4" s="73">
        <v>48</v>
      </c>
      <c r="M4" s="48">
        <f>I4-L4</f>
        <v>4</v>
      </c>
      <c r="N4" s="71">
        <v>4</v>
      </c>
      <c r="O4" s="71">
        <v>4</v>
      </c>
      <c r="P4" s="71">
        <f>N4-O4</f>
        <v>0</v>
      </c>
      <c r="Q4" s="75">
        <v>4</v>
      </c>
      <c r="R4" s="77">
        <f>O4-Q4</f>
        <v>0</v>
      </c>
      <c r="S4" s="71">
        <f>H4</f>
        <v>52</v>
      </c>
      <c r="T4" s="71">
        <f>I4</f>
        <v>52</v>
      </c>
      <c r="U4" s="71"/>
      <c r="V4" s="71">
        <f>L4+Q4</f>
        <v>52</v>
      </c>
      <c r="W4" s="71">
        <f>S4-V4</f>
        <v>0</v>
      </c>
      <c r="X4" s="49">
        <f>T4/S4</f>
        <v>1</v>
      </c>
      <c r="Y4" s="50">
        <f>V4/S4</f>
        <v>1</v>
      </c>
    </row>
    <row r="5" spans="1:25" s="51" customFormat="1" ht="16.5" customHeight="1" x14ac:dyDescent="0.25">
      <c r="A5" s="41" t="s">
        <v>12</v>
      </c>
      <c r="B5" s="42" t="s">
        <v>13</v>
      </c>
      <c r="C5" s="43" t="s">
        <v>94</v>
      </c>
      <c r="D5" s="44">
        <v>40</v>
      </c>
      <c r="E5" s="44">
        <v>40</v>
      </c>
      <c r="F5" s="45">
        <v>1</v>
      </c>
      <c r="G5" s="46">
        <v>1</v>
      </c>
      <c r="H5" s="45">
        <f t="shared" ref="H5:H68" si="0">D5+F5</f>
        <v>41</v>
      </c>
      <c r="I5" s="46">
        <f t="shared" ref="I5:I68" si="1">E5+G5</f>
        <v>41</v>
      </c>
      <c r="J5" s="47">
        <f t="shared" ref="J5:J68" si="2">D5+F5-G5-E5</f>
        <v>0</v>
      </c>
      <c r="K5" s="48">
        <v>0</v>
      </c>
      <c r="L5" s="73">
        <v>39</v>
      </c>
      <c r="M5" s="48">
        <f t="shared" ref="M5:M68" si="3">I5-L5</f>
        <v>2</v>
      </c>
      <c r="N5" s="71">
        <v>2</v>
      </c>
      <c r="O5" s="71">
        <v>1</v>
      </c>
      <c r="P5" s="71">
        <f t="shared" ref="P5:P68" si="4">N5-O5</f>
        <v>1</v>
      </c>
      <c r="Q5" s="75">
        <v>1</v>
      </c>
      <c r="R5" s="77">
        <f t="shared" ref="R5:R68" si="5">O5-Q5</f>
        <v>0</v>
      </c>
      <c r="S5" s="71">
        <f t="shared" ref="S5:T68" si="6">H5</f>
        <v>41</v>
      </c>
      <c r="T5" s="71">
        <v>40</v>
      </c>
      <c r="U5" s="71">
        <f>S5-T5</f>
        <v>1</v>
      </c>
      <c r="V5" s="71">
        <f t="shared" ref="V5:V68" si="7">L5+Q5</f>
        <v>40</v>
      </c>
      <c r="W5" s="71">
        <f t="shared" ref="W5:W68" si="8">S5-V5</f>
        <v>1</v>
      </c>
      <c r="X5" s="49">
        <f>T5/S5</f>
        <v>0.97560975609756095</v>
      </c>
      <c r="Y5" s="50">
        <f t="shared" ref="Y5:Y68" si="9">V5/S5</f>
        <v>0.97560975609756095</v>
      </c>
    </row>
    <row r="6" spans="1:25" s="51" customFormat="1" ht="16.5" customHeight="1" x14ac:dyDescent="0.25">
      <c r="A6" s="41" t="s">
        <v>12</v>
      </c>
      <c r="B6" s="42" t="s">
        <v>13</v>
      </c>
      <c r="C6" s="43" t="s">
        <v>95</v>
      </c>
      <c r="D6" s="44">
        <v>50</v>
      </c>
      <c r="E6" s="44">
        <v>52</v>
      </c>
      <c r="F6" s="45">
        <v>2</v>
      </c>
      <c r="G6" s="46">
        <v>0</v>
      </c>
      <c r="H6" s="45">
        <f t="shared" si="0"/>
        <v>52</v>
      </c>
      <c r="I6" s="46">
        <f t="shared" si="1"/>
        <v>52</v>
      </c>
      <c r="J6" s="47">
        <f t="shared" si="2"/>
        <v>0</v>
      </c>
      <c r="K6" s="48">
        <v>0</v>
      </c>
      <c r="L6" s="73">
        <v>36</v>
      </c>
      <c r="M6" s="48">
        <f t="shared" si="3"/>
        <v>16</v>
      </c>
      <c r="N6" s="71">
        <v>16</v>
      </c>
      <c r="O6" s="71">
        <v>16</v>
      </c>
      <c r="P6" s="71">
        <f t="shared" si="4"/>
        <v>0</v>
      </c>
      <c r="Q6" s="75">
        <v>16</v>
      </c>
      <c r="R6" s="77">
        <f t="shared" si="5"/>
        <v>0</v>
      </c>
      <c r="S6" s="71">
        <f t="shared" si="6"/>
        <v>52</v>
      </c>
      <c r="T6" s="71">
        <f t="shared" si="6"/>
        <v>52</v>
      </c>
      <c r="U6" s="71"/>
      <c r="V6" s="71">
        <f t="shared" si="7"/>
        <v>52</v>
      </c>
      <c r="W6" s="71">
        <f t="shared" si="8"/>
        <v>0</v>
      </c>
      <c r="X6" s="49">
        <f t="shared" ref="X6:X68" si="10">T6/S6</f>
        <v>1</v>
      </c>
      <c r="Y6" s="50">
        <f t="shared" si="9"/>
        <v>1</v>
      </c>
    </row>
    <row r="7" spans="1:25" s="51" customFormat="1" ht="16.5" customHeight="1" x14ac:dyDescent="0.25">
      <c r="A7" s="41" t="s">
        <v>12</v>
      </c>
      <c r="B7" s="42" t="s">
        <v>13</v>
      </c>
      <c r="C7" s="43" t="s">
        <v>96</v>
      </c>
      <c r="D7" s="44">
        <v>50</v>
      </c>
      <c r="E7" s="44">
        <v>52</v>
      </c>
      <c r="F7" s="45">
        <v>2</v>
      </c>
      <c r="G7" s="46">
        <v>0</v>
      </c>
      <c r="H7" s="45">
        <f t="shared" si="0"/>
        <v>52</v>
      </c>
      <c r="I7" s="46">
        <f t="shared" si="1"/>
        <v>52</v>
      </c>
      <c r="J7" s="47">
        <f t="shared" si="2"/>
        <v>0</v>
      </c>
      <c r="K7" s="48">
        <v>0</v>
      </c>
      <c r="L7" s="73">
        <v>32</v>
      </c>
      <c r="M7" s="48">
        <f t="shared" si="3"/>
        <v>20</v>
      </c>
      <c r="N7" s="71">
        <v>20</v>
      </c>
      <c r="O7" s="71">
        <v>20</v>
      </c>
      <c r="P7" s="71">
        <f t="shared" si="4"/>
        <v>0</v>
      </c>
      <c r="Q7" s="75">
        <v>20</v>
      </c>
      <c r="R7" s="77">
        <f t="shared" si="5"/>
        <v>0</v>
      </c>
      <c r="S7" s="71">
        <f>H7</f>
        <v>52</v>
      </c>
      <c r="T7" s="71">
        <f>I7</f>
        <v>52</v>
      </c>
      <c r="U7" s="71"/>
      <c r="V7" s="71">
        <f t="shared" si="7"/>
        <v>52</v>
      </c>
      <c r="W7" s="71">
        <f t="shared" si="8"/>
        <v>0</v>
      </c>
      <c r="X7" s="49">
        <f t="shared" si="10"/>
        <v>1</v>
      </c>
      <c r="Y7" s="50">
        <f t="shared" si="9"/>
        <v>1</v>
      </c>
    </row>
    <row r="8" spans="1:25" s="51" customFormat="1" ht="16.5" customHeight="1" x14ac:dyDescent="0.25">
      <c r="A8" s="41" t="s">
        <v>12</v>
      </c>
      <c r="B8" s="42" t="s">
        <v>13</v>
      </c>
      <c r="C8" s="43" t="s">
        <v>97</v>
      </c>
      <c r="D8" s="44">
        <v>40</v>
      </c>
      <c r="E8" s="44">
        <v>41</v>
      </c>
      <c r="F8" s="45">
        <v>1</v>
      </c>
      <c r="G8" s="46">
        <v>0</v>
      </c>
      <c r="H8" s="45">
        <f t="shared" si="0"/>
        <v>41</v>
      </c>
      <c r="I8" s="46">
        <f t="shared" si="1"/>
        <v>41</v>
      </c>
      <c r="J8" s="47">
        <f t="shared" si="2"/>
        <v>0</v>
      </c>
      <c r="K8" s="48">
        <v>0</v>
      </c>
      <c r="L8" s="73">
        <v>41</v>
      </c>
      <c r="M8" s="48">
        <f t="shared" si="3"/>
        <v>0</v>
      </c>
      <c r="N8" s="71"/>
      <c r="O8" s="71"/>
      <c r="P8" s="71">
        <f t="shared" si="4"/>
        <v>0</v>
      </c>
      <c r="Q8" s="75"/>
      <c r="R8" s="77">
        <f t="shared" si="5"/>
        <v>0</v>
      </c>
      <c r="S8" s="71">
        <f t="shared" si="6"/>
        <v>41</v>
      </c>
      <c r="T8" s="71">
        <f t="shared" si="6"/>
        <v>41</v>
      </c>
      <c r="U8" s="71"/>
      <c r="V8" s="71">
        <f t="shared" si="7"/>
        <v>41</v>
      </c>
      <c r="W8" s="71">
        <f t="shared" si="8"/>
        <v>0</v>
      </c>
      <c r="X8" s="49">
        <f t="shared" si="10"/>
        <v>1</v>
      </c>
      <c r="Y8" s="50">
        <f t="shared" si="9"/>
        <v>1</v>
      </c>
    </row>
    <row r="9" spans="1:25" s="51" customFormat="1" ht="16.5" customHeight="1" x14ac:dyDescent="0.25">
      <c r="A9" s="41" t="s">
        <v>12</v>
      </c>
      <c r="B9" s="52" t="s">
        <v>98</v>
      </c>
      <c r="C9" s="53" t="s">
        <v>15</v>
      </c>
      <c r="D9" s="54">
        <v>40</v>
      </c>
      <c r="E9" s="54">
        <v>41</v>
      </c>
      <c r="F9" s="55">
        <v>1</v>
      </c>
      <c r="G9" s="56">
        <v>0</v>
      </c>
      <c r="H9" s="45">
        <f t="shared" si="0"/>
        <v>41</v>
      </c>
      <c r="I9" s="46">
        <f t="shared" si="1"/>
        <v>41</v>
      </c>
      <c r="J9" s="47">
        <f t="shared" si="2"/>
        <v>0</v>
      </c>
      <c r="K9" s="48">
        <v>0</v>
      </c>
      <c r="L9" s="73">
        <v>31</v>
      </c>
      <c r="M9" s="48">
        <f t="shared" si="3"/>
        <v>10</v>
      </c>
      <c r="N9" s="71">
        <v>10</v>
      </c>
      <c r="O9" s="71">
        <v>10</v>
      </c>
      <c r="P9" s="71">
        <f t="shared" si="4"/>
        <v>0</v>
      </c>
      <c r="Q9" s="75">
        <v>10</v>
      </c>
      <c r="R9" s="77">
        <f t="shared" si="5"/>
        <v>0</v>
      </c>
      <c r="S9" s="71">
        <f t="shared" si="6"/>
        <v>41</v>
      </c>
      <c r="T9" s="71">
        <f t="shared" si="6"/>
        <v>41</v>
      </c>
      <c r="U9" s="71"/>
      <c r="V9" s="71">
        <f t="shared" si="7"/>
        <v>41</v>
      </c>
      <c r="W9" s="71">
        <f t="shared" si="8"/>
        <v>0</v>
      </c>
      <c r="X9" s="49">
        <f t="shared" si="10"/>
        <v>1</v>
      </c>
      <c r="Y9" s="50">
        <f t="shared" si="9"/>
        <v>1</v>
      </c>
    </row>
    <row r="10" spans="1:25" s="51" customFormat="1" ht="16.5" customHeight="1" x14ac:dyDescent="0.25">
      <c r="A10" s="41" t="s">
        <v>12</v>
      </c>
      <c r="B10" s="52" t="s">
        <v>98</v>
      </c>
      <c r="C10" s="43" t="s">
        <v>99</v>
      </c>
      <c r="D10" s="54">
        <v>65</v>
      </c>
      <c r="E10" s="54">
        <v>67</v>
      </c>
      <c r="F10" s="55">
        <v>2</v>
      </c>
      <c r="G10" s="56">
        <v>0</v>
      </c>
      <c r="H10" s="45">
        <f t="shared" si="0"/>
        <v>67</v>
      </c>
      <c r="I10" s="46">
        <f t="shared" si="1"/>
        <v>67</v>
      </c>
      <c r="J10" s="47">
        <f t="shared" si="2"/>
        <v>0</v>
      </c>
      <c r="K10" s="48">
        <v>0</v>
      </c>
      <c r="L10" s="73">
        <v>55</v>
      </c>
      <c r="M10" s="48">
        <f t="shared" si="3"/>
        <v>12</v>
      </c>
      <c r="N10" s="71">
        <v>12</v>
      </c>
      <c r="O10" s="71">
        <v>12</v>
      </c>
      <c r="P10" s="71">
        <f t="shared" si="4"/>
        <v>0</v>
      </c>
      <c r="Q10" s="75">
        <v>12</v>
      </c>
      <c r="R10" s="77">
        <f t="shared" si="5"/>
        <v>0</v>
      </c>
      <c r="S10" s="71">
        <f t="shared" si="6"/>
        <v>67</v>
      </c>
      <c r="T10" s="71">
        <f t="shared" si="6"/>
        <v>67</v>
      </c>
      <c r="U10" s="71"/>
      <c r="V10" s="71">
        <f t="shared" si="7"/>
        <v>67</v>
      </c>
      <c r="W10" s="71">
        <f t="shared" si="8"/>
        <v>0</v>
      </c>
      <c r="X10" s="49">
        <f t="shared" si="10"/>
        <v>1</v>
      </c>
      <c r="Y10" s="50">
        <f t="shared" si="9"/>
        <v>1</v>
      </c>
    </row>
    <row r="11" spans="1:25" s="51" customFormat="1" ht="16.5" customHeight="1" x14ac:dyDescent="0.25">
      <c r="A11" s="41" t="s">
        <v>12</v>
      </c>
      <c r="B11" s="52" t="s">
        <v>98</v>
      </c>
      <c r="C11" s="43" t="s">
        <v>100</v>
      </c>
      <c r="D11" s="54">
        <v>40</v>
      </c>
      <c r="E11" s="54">
        <v>41</v>
      </c>
      <c r="F11" s="55">
        <v>1</v>
      </c>
      <c r="G11" s="56">
        <v>0</v>
      </c>
      <c r="H11" s="45">
        <f t="shared" si="0"/>
        <v>41</v>
      </c>
      <c r="I11" s="46">
        <f t="shared" si="1"/>
        <v>41</v>
      </c>
      <c r="J11" s="47">
        <f t="shared" si="2"/>
        <v>0</v>
      </c>
      <c r="K11" s="48">
        <v>0</v>
      </c>
      <c r="L11" s="73">
        <v>29</v>
      </c>
      <c r="M11" s="48">
        <f t="shared" si="3"/>
        <v>12</v>
      </c>
      <c r="N11" s="71">
        <v>12</v>
      </c>
      <c r="O11" s="71">
        <v>12</v>
      </c>
      <c r="P11" s="71">
        <f t="shared" si="4"/>
        <v>0</v>
      </c>
      <c r="Q11" s="75">
        <v>12</v>
      </c>
      <c r="R11" s="77">
        <f t="shared" si="5"/>
        <v>0</v>
      </c>
      <c r="S11" s="71">
        <f t="shared" si="6"/>
        <v>41</v>
      </c>
      <c r="T11" s="71">
        <f t="shared" si="6"/>
        <v>41</v>
      </c>
      <c r="U11" s="71"/>
      <c r="V11" s="71">
        <f t="shared" si="7"/>
        <v>41</v>
      </c>
      <c r="W11" s="71">
        <f t="shared" si="8"/>
        <v>0</v>
      </c>
      <c r="X11" s="49">
        <f t="shared" si="10"/>
        <v>1</v>
      </c>
      <c r="Y11" s="50">
        <f t="shared" si="9"/>
        <v>1</v>
      </c>
    </row>
    <row r="12" spans="1:25" s="51" customFormat="1" ht="16.5" customHeight="1" x14ac:dyDescent="0.25">
      <c r="A12" s="41" t="s">
        <v>12</v>
      </c>
      <c r="B12" s="52" t="s">
        <v>98</v>
      </c>
      <c r="C12" s="43" t="s">
        <v>101</v>
      </c>
      <c r="D12" s="54">
        <v>40</v>
      </c>
      <c r="E12" s="54">
        <v>40</v>
      </c>
      <c r="F12" s="55">
        <v>1</v>
      </c>
      <c r="G12" s="56">
        <v>1</v>
      </c>
      <c r="H12" s="45">
        <f t="shared" si="0"/>
        <v>41</v>
      </c>
      <c r="I12" s="46">
        <f t="shared" si="1"/>
        <v>41</v>
      </c>
      <c r="J12" s="47">
        <f t="shared" si="2"/>
        <v>0</v>
      </c>
      <c r="K12" s="48">
        <v>0</v>
      </c>
      <c r="L12" s="73">
        <v>39</v>
      </c>
      <c r="M12" s="48">
        <f t="shared" si="3"/>
        <v>2</v>
      </c>
      <c r="N12" s="71">
        <v>2</v>
      </c>
      <c r="O12" s="71">
        <v>2</v>
      </c>
      <c r="P12" s="71">
        <f t="shared" si="4"/>
        <v>0</v>
      </c>
      <c r="Q12" s="75">
        <v>2</v>
      </c>
      <c r="R12" s="77">
        <f t="shared" si="5"/>
        <v>0</v>
      </c>
      <c r="S12" s="71">
        <f t="shared" si="6"/>
        <v>41</v>
      </c>
      <c r="T12" s="71">
        <f t="shared" si="6"/>
        <v>41</v>
      </c>
      <c r="U12" s="71"/>
      <c r="V12" s="71">
        <f t="shared" si="7"/>
        <v>41</v>
      </c>
      <c r="W12" s="71">
        <f t="shared" si="8"/>
        <v>0</v>
      </c>
      <c r="X12" s="49">
        <f t="shared" si="10"/>
        <v>1</v>
      </c>
      <c r="Y12" s="50">
        <f t="shared" si="9"/>
        <v>1</v>
      </c>
    </row>
    <row r="13" spans="1:25" s="51" customFormat="1" ht="16.5" customHeight="1" x14ac:dyDescent="0.25">
      <c r="A13" s="41" t="s">
        <v>12</v>
      </c>
      <c r="B13" s="52" t="s">
        <v>98</v>
      </c>
      <c r="C13" s="53" t="s">
        <v>16</v>
      </c>
      <c r="D13" s="54">
        <v>40</v>
      </c>
      <c r="E13" s="54">
        <v>41</v>
      </c>
      <c r="F13" s="55">
        <v>1</v>
      </c>
      <c r="G13" s="56">
        <v>0</v>
      </c>
      <c r="H13" s="45">
        <f t="shared" si="0"/>
        <v>41</v>
      </c>
      <c r="I13" s="46">
        <f t="shared" si="1"/>
        <v>41</v>
      </c>
      <c r="J13" s="47">
        <f t="shared" si="2"/>
        <v>0</v>
      </c>
      <c r="K13" s="48">
        <v>0</v>
      </c>
      <c r="L13" s="73">
        <v>34</v>
      </c>
      <c r="M13" s="48">
        <f t="shared" si="3"/>
        <v>7</v>
      </c>
      <c r="N13" s="71">
        <v>7</v>
      </c>
      <c r="O13" s="71">
        <v>7</v>
      </c>
      <c r="P13" s="71">
        <f t="shared" si="4"/>
        <v>0</v>
      </c>
      <c r="Q13" s="75">
        <v>7</v>
      </c>
      <c r="R13" s="77">
        <f t="shared" si="5"/>
        <v>0</v>
      </c>
      <c r="S13" s="71">
        <f t="shared" si="6"/>
        <v>41</v>
      </c>
      <c r="T13" s="71">
        <f t="shared" si="6"/>
        <v>41</v>
      </c>
      <c r="U13" s="71"/>
      <c r="V13" s="71">
        <f t="shared" si="7"/>
        <v>41</v>
      </c>
      <c r="W13" s="71">
        <f t="shared" si="8"/>
        <v>0</v>
      </c>
      <c r="X13" s="49">
        <f t="shared" si="10"/>
        <v>1</v>
      </c>
      <c r="Y13" s="50">
        <f t="shared" si="9"/>
        <v>1</v>
      </c>
    </row>
    <row r="14" spans="1:25" s="51" customFormat="1" ht="16.5" customHeight="1" x14ac:dyDescent="0.25">
      <c r="A14" s="41" t="s">
        <v>12</v>
      </c>
      <c r="B14" s="52" t="s">
        <v>98</v>
      </c>
      <c r="C14" s="43" t="s">
        <v>102</v>
      </c>
      <c r="D14" s="54">
        <v>40</v>
      </c>
      <c r="E14" s="54">
        <v>41</v>
      </c>
      <c r="F14" s="55">
        <v>1</v>
      </c>
      <c r="G14" s="56">
        <v>0</v>
      </c>
      <c r="H14" s="45">
        <f t="shared" si="0"/>
        <v>41</v>
      </c>
      <c r="I14" s="46">
        <f t="shared" si="1"/>
        <v>41</v>
      </c>
      <c r="J14" s="47">
        <f t="shared" si="2"/>
        <v>0</v>
      </c>
      <c r="K14" s="48">
        <v>0</v>
      </c>
      <c r="L14" s="73">
        <v>38</v>
      </c>
      <c r="M14" s="48">
        <f t="shared" si="3"/>
        <v>3</v>
      </c>
      <c r="N14" s="71">
        <v>3</v>
      </c>
      <c r="O14" s="71">
        <v>3</v>
      </c>
      <c r="P14" s="71">
        <f t="shared" si="4"/>
        <v>0</v>
      </c>
      <c r="Q14" s="75">
        <v>3</v>
      </c>
      <c r="R14" s="77">
        <f t="shared" si="5"/>
        <v>0</v>
      </c>
      <c r="S14" s="71">
        <f t="shared" si="6"/>
        <v>41</v>
      </c>
      <c r="T14" s="71">
        <f t="shared" si="6"/>
        <v>41</v>
      </c>
      <c r="U14" s="71"/>
      <c r="V14" s="71">
        <f t="shared" si="7"/>
        <v>41</v>
      </c>
      <c r="W14" s="71">
        <f t="shared" si="8"/>
        <v>0</v>
      </c>
      <c r="X14" s="49">
        <f t="shared" si="10"/>
        <v>1</v>
      </c>
      <c r="Y14" s="50">
        <f t="shared" si="9"/>
        <v>1</v>
      </c>
    </row>
    <row r="15" spans="1:25" s="51" customFormat="1" ht="16.5" customHeight="1" x14ac:dyDescent="0.25">
      <c r="A15" s="41" t="s">
        <v>12</v>
      </c>
      <c r="B15" s="42" t="s">
        <v>17</v>
      </c>
      <c r="C15" s="43" t="s">
        <v>103</v>
      </c>
      <c r="D15" s="54">
        <v>30</v>
      </c>
      <c r="E15" s="54">
        <v>31</v>
      </c>
      <c r="F15" s="55">
        <v>1</v>
      </c>
      <c r="G15" s="56">
        <v>0</v>
      </c>
      <c r="H15" s="45">
        <f t="shared" si="0"/>
        <v>31</v>
      </c>
      <c r="I15" s="46">
        <f t="shared" si="1"/>
        <v>31</v>
      </c>
      <c r="J15" s="47">
        <f t="shared" si="2"/>
        <v>0</v>
      </c>
      <c r="K15" s="48">
        <v>0</v>
      </c>
      <c r="L15" s="74">
        <v>26</v>
      </c>
      <c r="M15" s="48">
        <f t="shared" si="3"/>
        <v>5</v>
      </c>
      <c r="N15" s="71">
        <v>5</v>
      </c>
      <c r="O15" s="71">
        <v>2</v>
      </c>
      <c r="P15" s="71">
        <f t="shared" si="4"/>
        <v>3</v>
      </c>
      <c r="Q15" s="75">
        <v>2</v>
      </c>
      <c r="R15" s="77">
        <f t="shared" si="5"/>
        <v>0</v>
      </c>
      <c r="S15" s="71">
        <f t="shared" si="6"/>
        <v>31</v>
      </c>
      <c r="T15" s="71">
        <v>28</v>
      </c>
      <c r="U15" s="71">
        <f>S15-T15</f>
        <v>3</v>
      </c>
      <c r="V15" s="71">
        <f t="shared" si="7"/>
        <v>28</v>
      </c>
      <c r="W15" s="71">
        <f t="shared" si="8"/>
        <v>3</v>
      </c>
      <c r="X15" s="49">
        <f t="shared" si="10"/>
        <v>0.90322580645161288</v>
      </c>
      <c r="Y15" s="50">
        <f t="shared" si="9"/>
        <v>0.90322580645161288</v>
      </c>
    </row>
    <row r="16" spans="1:25" s="51" customFormat="1" ht="16.5" customHeight="1" x14ac:dyDescent="0.25">
      <c r="A16" s="41" t="s">
        <v>12</v>
      </c>
      <c r="B16" s="42" t="s">
        <v>17</v>
      </c>
      <c r="C16" s="43" t="s">
        <v>104</v>
      </c>
      <c r="D16" s="54">
        <v>40</v>
      </c>
      <c r="E16" s="54">
        <v>41</v>
      </c>
      <c r="F16" s="55">
        <v>1</v>
      </c>
      <c r="G16" s="56">
        <v>0</v>
      </c>
      <c r="H16" s="45">
        <f t="shared" si="0"/>
        <v>41</v>
      </c>
      <c r="I16" s="46">
        <f t="shared" si="1"/>
        <v>41</v>
      </c>
      <c r="J16" s="47">
        <f t="shared" si="2"/>
        <v>0</v>
      </c>
      <c r="K16" s="48">
        <v>0</v>
      </c>
      <c r="L16" s="74">
        <v>37</v>
      </c>
      <c r="M16" s="48">
        <f t="shared" si="3"/>
        <v>4</v>
      </c>
      <c r="N16" s="71">
        <v>4</v>
      </c>
      <c r="O16" s="71">
        <v>4</v>
      </c>
      <c r="P16" s="71">
        <f t="shared" si="4"/>
        <v>0</v>
      </c>
      <c r="Q16" s="75">
        <v>4</v>
      </c>
      <c r="R16" s="77">
        <f t="shared" si="5"/>
        <v>0</v>
      </c>
      <c r="S16" s="71">
        <f t="shared" si="6"/>
        <v>41</v>
      </c>
      <c r="T16" s="71">
        <f t="shared" si="6"/>
        <v>41</v>
      </c>
      <c r="U16" s="71"/>
      <c r="V16" s="71">
        <f t="shared" si="7"/>
        <v>41</v>
      </c>
      <c r="W16" s="71">
        <f t="shared" si="8"/>
        <v>0</v>
      </c>
      <c r="X16" s="49">
        <f t="shared" si="10"/>
        <v>1</v>
      </c>
      <c r="Y16" s="50">
        <f t="shared" si="9"/>
        <v>1</v>
      </c>
    </row>
    <row r="17" spans="1:26" s="51" customFormat="1" ht="16.5" customHeight="1" x14ac:dyDescent="0.25">
      <c r="A17" s="41" t="s">
        <v>12</v>
      </c>
      <c r="B17" s="42" t="s">
        <v>17</v>
      </c>
      <c r="C17" s="43" t="s">
        <v>105</v>
      </c>
      <c r="D17" s="54">
        <v>40</v>
      </c>
      <c r="E17" s="54">
        <v>41</v>
      </c>
      <c r="F17" s="55">
        <v>1</v>
      </c>
      <c r="G17" s="56">
        <v>0</v>
      </c>
      <c r="H17" s="45">
        <f t="shared" si="0"/>
        <v>41</v>
      </c>
      <c r="I17" s="46">
        <f t="shared" si="1"/>
        <v>41</v>
      </c>
      <c r="J17" s="47">
        <f t="shared" si="2"/>
        <v>0</v>
      </c>
      <c r="K17" s="48">
        <v>0</v>
      </c>
      <c r="L17" s="74">
        <v>39</v>
      </c>
      <c r="M17" s="48">
        <f t="shared" si="3"/>
        <v>2</v>
      </c>
      <c r="N17" s="71">
        <v>2</v>
      </c>
      <c r="O17" s="71">
        <v>2</v>
      </c>
      <c r="P17" s="71">
        <f t="shared" si="4"/>
        <v>0</v>
      </c>
      <c r="Q17" s="75">
        <v>2</v>
      </c>
      <c r="R17" s="77">
        <f t="shared" si="5"/>
        <v>0</v>
      </c>
      <c r="S17" s="71">
        <f t="shared" si="6"/>
        <v>41</v>
      </c>
      <c r="T17" s="71">
        <f t="shared" si="6"/>
        <v>41</v>
      </c>
      <c r="U17" s="71"/>
      <c r="V17" s="71">
        <f t="shared" si="7"/>
        <v>41</v>
      </c>
      <c r="W17" s="71">
        <f t="shared" si="8"/>
        <v>0</v>
      </c>
      <c r="X17" s="49">
        <f t="shared" si="10"/>
        <v>1</v>
      </c>
      <c r="Y17" s="50">
        <f t="shared" si="9"/>
        <v>1</v>
      </c>
    </row>
    <row r="18" spans="1:26" s="51" customFormat="1" ht="16.5" customHeight="1" x14ac:dyDescent="0.25">
      <c r="A18" s="41" t="s">
        <v>12</v>
      </c>
      <c r="B18" s="42" t="s">
        <v>17</v>
      </c>
      <c r="C18" s="43" t="s">
        <v>106</v>
      </c>
      <c r="D18" s="54">
        <v>40</v>
      </c>
      <c r="E18" s="54">
        <v>40</v>
      </c>
      <c r="F18" s="55">
        <v>1</v>
      </c>
      <c r="G18" s="56">
        <v>1</v>
      </c>
      <c r="H18" s="45">
        <f t="shared" si="0"/>
        <v>41</v>
      </c>
      <c r="I18" s="46">
        <f t="shared" si="1"/>
        <v>41</v>
      </c>
      <c r="J18" s="47">
        <f t="shared" si="2"/>
        <v>0</v>
      </c>
      <c r="K18" s="48">
        <v>0</v>
      </c>
      <c r="L18" s="74">
        <v>36</v>
      </c>
      <c r="M18" s="48">
        <f t="shared" si="3"/>
        <v>5</v>
      </c>
      <c r="N18" s="71">
        <v>5</v>
      </c>
      <c r="O18" s="71">
        <v>3</v>
      </c>
      <c r="P18" s="71">
        <f t="shared" si="4"/>
        <v>2</v>
      </c>
      <c r="Q18" s="75">
        <v>3</v>
      </c>
      <c r="R18" s="77">
        <f t="shared" si="5"/>
        <v>0</v>
      </c>
      <c r="S18" s="71">
        <f t="shared" si="6"/>
        <v>41</v>
      </c>
      <c r="T18" s="71">
        <v>39</v>
      </c>
      <c r="U18" s="71">
        <f>S18-T18</f>
        <v>2</v>
      </c>
      <c r="V18" s="71">
        <f t="shared" si="7"/>
        <v>39</v>
      </c>
      <c r="W18" s="71">
        <f t="shared" si="8"/>
        <v>2</v>
      </c>
      <c r="X18" s="49">
        <f t="shared" si="10"/>
        <v>0.95121951219512191</v>
      </c>
      <c r="Y18" s="50">
        <f t="shared" si="9"/>
        <v>0.95121951219512191</v>
      </c>
    </row>
    <row r="19" spans="1:26" s="51" customFormat="1" ht="16.5" customHeight="1" x14ac:dyDescent="0.25">
      <c r="A19" s="41" t="s">
        <v>12</v>
      </c>
      <c r="B19" s="52" t="s">
        <v>107</v>
      </c>
      <c r="C19" s="43" t="s">
        <v>108</v>
      </c>
      <c r="D19" s="54">
        <v>50</v>
      </c>
      <c r="E19" s="54">
        <v>52</v>
      </c>
      <c r="F19" s="55">
        <v>2</v>
      </c>
      <c r="G19" s="56">
        <v>0</v>
      </c>
      <c r="H19" s="45">
        <f t="shared" si="0"/>
        <v>52</v>
      </c>
      <c r="I19" s="46">
        <f t="shared" si="1"/>
        <v>52</v>
      </c>
      <c r="J19" s="47">
        <f t="shared" si="2"/>
        <v>0</v>
      </c>
      <c r="K19" s="48">
        <v>0</v>
      </c>
      <c r="L19" s="74">
        <v>38</v>
      </c>
      <c r="M19" s="48">
        <f t="shared" si="3"/>
        <v>14</v>
      </c>
      <c r="N19" s="71">
        <v>14</v>
      </c>
      <c r="O19" s="71">
        <v>6</v>
      </c>
      <c r="P19" s="71">
        <f t="shared" si="4"/>
        <v>8</v>
      </c>
      <c r="Q19" s="75">
        <v>6</v>
      </c>
      <c r="R19" s="77">
        <f t="shared" si="5"/>
        <v>0</v>
      </c>
      <c r="S19" s="71">
        <f t="shared" si="6"/>
        <v>52</v>
      </c>
      <c r="T19" s="71">
        <v>44</v>
      </c>
      <c r="U19" s="71">
        <f>S19-T19</f>
        <v>8</v>
      </c>
      <c r="V19" s="71">
        <f t="shared" si="7"/>
        <v>44</v>
      </c>
      <c r="W19" s="71">
        <f t="shared" si="8"/>
        <v>8</v>
      </c>
      <c r="X19" s="49">
        <f t="shared" si="10"/>
        <v>0.84615384615384615</v>
      </c>
      <c r="Y19" s="50">
        <f t="shared" si="9"/>
        <v>0.84615384615384615</v>
      </c>
    </row>
    <row r="20" spans="1:26" s="51" customFormat="1" ht="16.5" customHeight="1" x14ac:dyDescent="0.25">
      <c r="A20" s="41" t="s">
        <v>12</v>
      </c>
      <c r="B20" s="52" t="s">
        <v>107</v>
      </c>
      <c r="C20" s="43" t="s">
        <v>99</v>
      </c>
      <c r="D20" s="54">
        <v>50</v>
      </c>
      <c r="E20" s="54">
        <v>52</v>
      </c>
      <c r="F20" s="55">
        <v>2</v>
      </c>
      <c r="G20" s="56">
        <v>0</v>
      </c>
      <c r="H20" s="45">
        <f t="shared" si="0"/>
        <v>52</v>
      </c>
      <c r="I20" s="46">
        <f t="shared" si="1"/>
        <v>52</v>
      </c>
      <c r="J20" s="47">
        <f t="shared" si="2"/>
        <v>0</v>
      </c>
      <c r="K20" s="48">
        <v>0</v>
      </c>
      <c r="L20" s="74">
        <v>45</v>
      </c>
      <c r="M20" s="48">
        <f t="shared" si="3"/>
        <v>7</v>
      </c>
      <c r="N20" s="71">
        <v>7</v>
      </c>
      <c r="O20" s="71">
        <v>7</v>
      </c>
      <c r="P20" s="71">
        <f t="shared" si="4"/>
        <v>0</v>
      </c>
      <c r="Q20" s="75">
        <v>7</v>
      </c>
      <c r="R20" s="77">
        <f t="shared" si="5"/>
        <v>0</v>
      </c>
      <c r="S20" s="71">
        <f t="shared" si="6"/>
        <v>52</v>
      </c>
      <c r="T20" s="71">
        <f t="shared" si="6"/>
        <v>52</v>
      </c>
      <c r="U20" s="71"/>
      <c r="V20" s="71">
        <f t="shared" si="7"/>
        <v>52</v>
      </c>
      <c r="W20" s="71">
        <f t="shared" si="8"/>
        <v>0</v>
      </c>
      <c r="X20" s="49">
        <f t="shared" si="10"/>
        <v>1</v>
      </c>
      <c r="Y20" s="50">
        <f t="shared" si="9"/>
        <v>1</v>
      </c>
    </row>
    <row r="21" spans="1:26" s="51" customFormat="1" ht="16.5" customHeight="1" x14ac:dyDescent="0.25">
      <c r="A21" s="41" t="s">
        <v>12</v>
      </c>
      <c r="B21" s="52" t="s">
        <v>107</v>
      </c>
      <c r="C21" s="43" t="s">
        <v>109</v>
      </c>
      <c r="D21" s="54">
        <v>39</v>
      </c>
      <c r="E21" s="54">
        <v>40</v>
      </c>
      <c r="F21" s="55">
        <v>1</v>
      </c>
      <c r="G21" s="56">
        <v>0</v>
      </c>
      <c r="H21" s="45">
        <f t="shared" si="0"/>
        <v>40</v>
      </c>
      <c r="I21" s="46">
        <f t="shared" si="1"/>
        <v>40</v>
      </c>
      <c r="J21" s="47">
        <f t="shared" si="2"/>
        <v>0</v>
      </c>
      <c r="K21" s="48">
        <v>0</v>
      </c>
      <c r="L21" s="74">
        <v>32</v>
      </c>
      <c r="M21" s="48">
        <f t="shared" si="3"/>
        <v>8</v>
      </c>
      <c r="N21" s="71">
        <v>8</v>
      </c>
      <c r="O21" s="71">
        <v>8</v>
      </c>
      <c r="P21" s="71">
        <f t="shared" si="4"/>
        <v>0</v>
      </c>
      <c r="Q21" s="75">
        <v>8</v>
      </c>
      <c r="R21" s="77">
        <f t="shared" si="5"/>
        <v>0</v>
      </c>
      <c r="S21" s="71">
        <f t="shared" si="6"/>
        <v>40</v>
      </c>
      <c r="T21" s="71">
        <f t="shared" si="6"/>
        <v>40</v>
      </c>
      <c r="U21" s="71"/>
      <c r="V21" s="71">
        <f t="shared" si="7"/>
        <v>40</v>
      </c>
      <c r="W21" s="71">
        <f t="shared" si="8"/>
        <v>0</v>
      </c>
      <c r="X21" s="49">
        <f t="shared" si="10"/>
        <v>1</v>
      </c>
      <c r="Y21" s="50">
        <f t="shared" si="9"/>
        <v>1</v>
      </c>
    </row>
    <row r="22" spans="1:26" s="51" customFormat="1" ht="16.5" customHeight="1" x14ac:dyDescent="0.25">
      <c r="A22" s="41" t="s">
        <v>12</v>
      </c>
      <c r="B22" s="52" t="s">
        <v>107</v>
      </c>
      <c r="C22" s="43" t="s">
        <v>110</v>
      </c>
      <c r="D22" s="54">
        <v>50</v>
      </c>
      <c r="E22" s="54">
        <v>52</v>
      </c>
      <c r="F22" s="55">
        <v>2</v>
      </c>
      <c r="G22" s="56">
        <v>0</v>
      </c>
      <c r="H22" s="45">
        <f t="shared" si="0"/>
        <v>52</v>
      </c>
      <c r="I22" s="46">
        <f t="shared" si="1"/>
        <v>52</v>
      </c>
      <c r="J22" s="47">
        <f t="shared" si="2"/>
        <v>0</v>
      </c>
      <c r="K22" s="48">
        <v>0</v>
      </c>
      <c r="L22" s="74">
        <v>37</v>
      </c>
      <c r="M22" s="48">
        <f t="shared" si="3"/>
        <v>15</v>
      </c>
      <c r="N22" s="71">
        <v>15</v>
      </c>
      <c r="O22" s="71">
        <v>9</v>
      </c>
      <c r="P22" s="71">
        <f t="shared" si="4"/>
        <v>6</v>
      </c>
      <c r="Q22" s="75">
        <v>9</v>
      </c>
      <c r="R22" s="77">
        <f t="shared" si="5"/>
        <v>0</v>
      </c>
      <c r="S22" s="71">
        <f t="shared" si="6"/>
        <v>52</v>
      </c>
      <c r="T22" s="71">
        <v>46</v>
      </c>
      <c r="U22" s="71">
        <f>S22-T22</f>
        <v>6</v>
      </c>
      <c r="V22" s="71">
        <f t="shared" si="7"/>
        <v>46</v>
      </c>
      <c r="W22" s="71">
        <f t="shared" si="8"/>
        <v>6</v>
      </c>
      <c r="X22" s="49">
        <f t="shared" si="10"/>
        <v>0.88461538461538458</v>
      </c>
      <c r="Y22" s="50">
        <f t="shared" si="9"/>
        <v>0.88461538461538458</v>
      </c>
    </row>
    <row r="23" spans="1:26" s="51" customFormat="1" ht="16.5" customHeight="1" x14ac:dyDescent="0.25">
      <c r="A23" s="41" t="s">
        <v>12</v>
      </c>
      <c r="B23" s="52" t="s">
        <v>107</v>
      </c>
      <c r="C23" s="43" t="s">
        <v>111</v>
      </c>
      <c r="D23" s="54">
        <v>25</v>
      </c>
      <c r="E23" s="54">
        <v>26</v>
      </c>
      <c r="F23" s="55">
        <v>1</v>
      </c>
      <c r="G23" s="56">
        <v>0</v>
      </c>
      <c r="H23" s="45">
        <f t="shared" si="0"/>
        <v>26</v>
      </c>
      <c r="I23" s="46">
        <f t="shared" si="1"/>
        <v>26</v>
      </c>
      <c r="J23" s="47">
        <f t="shared" si="2"/>
        <v>0</v>
      </c>
      <c r="K23" s="48">
        <v>0</v>
      </c>
      <c r="L23" s="74">
        <v>13</v>
      </c>
      <c r="M23" s="48">
        <f t="shared" si="3"/>
        <v>13</v>
      </c>
      <c r="N23" s="71">
        <v>13</v>
      </c>
      <c r="O23" s="71">
        <v>13</v>
      </c>
      <c r="P23" s="71">
        <f t="shared" si="4"/>
        <v>0</v>
      </c>
      <c r="Q23" s="75">
        <v>13</v>
      </c>
      <c r="R23" s="77">
        <f t="shared" si="5"/>
        <v>0</v>
      </c>
      <c r="S23" s="71">
        <f t="shared" si="6"/>
        <v>26</v>
      </c>
      <c r="T23" s="71">
        <f t="shared" si="6"/>
        <v>26</v>
      </c>
      <c r="U23" s="71"/>
      <c r="V23" s="71">
        <f t="shared" si="7"/>
        <v>26</v>
      </c>
      <c r="W23" s="71">
        <f t="shared" si="8"/>
        <v>0</v>
      </c>
      <c r="X23" s="49">
        <f t="shared" si="10"/>
        <v>1</v>
      </c>
      <c r="Y23" s="50">
        <f t="shared" si="9"/>
        <v>1</v>
      </c>
    </row>
    <row r="24" spans="1:26" s="51" customFormat="1" ht="16.5" customHeight="1" x14ac:dyDescent="0.25">
      <c r="A24" s="41" t="s">
        <v>12</v>
      </c>
      <c r="B24" s="52" t="s">
        <v>107</v>
      </c>
      <c r="C24" s="43" t="s">
        <v>112</v>
      </c>
      <c r="D24" s="54">
        <v>35</v>
      </c>
      <c r="E24" s="54">
        <v>36</v>
      </c>
      <c r="F24" s="55">
        <v>1</v>
      </c>
      <c r="G24" s="56">
        <v>0</v>
      </c>
      <c r="H24" s="45">
        <f t="shared" si="0"/>
        <v>36</v>
      </c>
      <c r="I24" s="46">
        <f t="shared" si="1"/>
        <v>36</v>
      </c>
      <c r="J24" s="47">
        <f t="shared" si="2"/>
        <v>0</v>
      </c>
      <c r="K24" s="48">
        <v>0</v>
      </c>
      <c r="L24" s="74">
        <v>22</v>
      </c>
      <c r="M24" s="48">
        <f t="shared" si="3"/>
        <v>14</v>
      </c>
      <c r="N24" s="71">
        <v>14</v>
      </c>
      <c r="O24" s="71">
        <v>14</v>
      </c>
      <c r="P24" s="71">
        <f t="shared" si="4"/>
        <v>0</v>
      </c>
      <c r="Q24" s="75">
        <v>14</v>
      </c>
      <c r="R24" s="77">
        <f t="shared" si="5"/>
        <v>0</v>
      </c>
      <c r="S24" s="71">
        <f t="shared" si="6"/>
        <v>36</v>
      </c>
      <c r="T24" s="71">
        <f t="shared" si="6"/>
        <v>36</v>
      </c>
      <c r="U24" s="71"/>
      <c r="V24" s="71">
        <f t="shared" si="7"/>
        <v>36</v>
      </c>
      <c r="W24" s="71">
        <f t="shared" si="8"/>
        <v>0</v>
      </c>
      <c r="X24" s="49">
        <f t="shared" si="10"/>
        <v>1</v>
      </c>
      <c r="Y24" s="50">
        <f t="shared" si="9"/>
        <v>1</v>
      </c>
    </row>
    <row r="25" spans="1:26" s="51" customFormat="1" ht="16.5" customHeight="1" x14ac:dyDescent="0.25">
      <c r="A25" s="41" t="s">
        <v>12</v>
      </c>
      <c r="B25" s="52" t="s">
        <v>113</v>
      </c>
      <c r="C25" s="43" t="s">
        <v>114</v>
      </c>
      <c r="D25" s="54">
        <v>90</v>
      </c>
      <c r="E25" s="54">
        <v>93</v>
      </c>
      <c r="F25" s="55">
        <v>3</v>
      </c>
      <c r="G25" s="56">
        <v>0</v>
      </c>
      <c r="H25" s="45">
        <f t="shared" si="0"/>
        <v>93</v>
      </c>
      <c r="I25" s="46">
        <f t="shared" si="1"/>
        <v>93</v>
      </c>
      <c r="J25" s="47">
        <f t="shared" si="2"/>
        <v>0</v>
      </c>
      <c r="K25" s="48">
        <f>0</f>
        <v>0</v>
      </c>
      <c r="L25" s="74">
        <v>75</v>
      </c>
      <c r="M25" s="48">
        <f t="shared" si="3"/>
        <v>18</v>
      </c>
      <c r="N25" s="71">
        <v>18</v>
      </c>
      <c r="O25" s="71">
        <v>18</v>
      </c>
      <c r="P25" s="71">
        <f t="shared" si="4"/>
        <v>0</v>
      </c>
      <c r="Q25" s="75">
        <v>18</v>
      </c>
      <c r="R25" s="77">
        <f t="shared" si="5"/>
        <v>0</v>
      </c>
      <c r="S25" s="71">
        <f t="shared" si="6"/>
        <v>93</v>
      </c>
      <c r="T25" s="71">
        <f t="shared" si="6"/>
        <v>93</v>
      </c>
      <c r="U25" s="71"/>
      <c r="V25" s="71">
        <f t="shared" si="7"/>
        <v>93</v>
      </c>
      <c r="W25" s="71">
        <f t="shared" si="8"/>
        <v>0</v>
      </c>
      <c r="X25" s="49">
        <f t="shared" si="10"/>
        <v>1</v>
      </c>
      <c r="Y25" s="50">
        <f t="shared" si="9"/>
        <v>1</v>
      </c>
    </row>
    <row r="26" spans="1:26" s="51" customFormat="1" ht="16.5" customHeight="1" x14ac:dyDescent="0.25">
      <c r="A26" s="41" t="s">
        <v>12</v>
      </c>
      <c r="B26" s="52" t="s">
        <v>113</v>
      </c>
      <c r="C26" s="43" t="s">
        <v>115</v>
      </c>
      <c r="D26" s="54">
        <v>50</v>
      </c>
      <c r="E26" s="54">
        <v>52</v>
      </c>
      <c r="F26" s="55">
        <v>2</v>
      </c>
      <c r="G26" s="56">
        <v>0</v>
      </c>
      <c r="H26" s="45">
        <f t="shared" si="0"/>
        <v>52</v>
      </c>
      <c r="I26" s="46">
        <f t="shared" si="1"/>
        <v>52</v>
      </c>
      <c r="J26" s="47">
        <f t="shared" si="2"/>
        <v>0</v>
      </c>
      <c r="K26" s="48">
        <f>0</f>
        <v>0</v>
      </c>
      <c r="L26" s="74">
        <v>38</v>
      </c>
      <c r="M26" s="48">
        <f t="shared" si="3"/>
        <v>14</v>
      </c>
      <c r="N26" s="71">
        <v>14</v>
      </c>
      <c r="O26" s="71">
        <v>14</v>
      </c>
      <c r="P26" s="71">
        <f t="shared" si="4"/>
        <v>0</v>
      </c>
      <c r="Q26" s="75">
        <v>14</v>
      </c>
      <c r="R26" s="77">
        <f t="shared" si="5"/>
        <v>0</v>
      </c>
      <c r="S26" s="71">
        <f t="shared" si="6"/>
        <v>52</v>
      </c>
      <c r="T26" s="71">
        <f t="shared" si="6"/>
        <v>52</v>
      </c>
      <c r="U26" s="71"/>
      <c r="V26" s="71">
        <f t="shared" si="7"/>
        <v>52</v>
      </c>
      <c r="W26" s="71">
        <f t="shared" si="8"/>
        <v>0</v>
      </c>
      <c r="X26" s="49">
        <f t="shared" si="10"/>
        <v>1</v>
      </c>
      <c r="Y26" s="50">
        <f t="shared" si="9"/>
        <v>1</v>
      </c>
    </row>
    <row r="27" spans="1:26" s="51" customFormat="1" ht="16.5" customHeight="1" x14ac:dyDescent="0.25">
      <c r="A27" s="41" t="s">
        <v>12</v>
      </c>
      <c r="B27" s="52" t="s">
        <v>113</v>
      </c>
      <c r="C27" s="43" t="s">
        <v>116</v>
      </c>
      <c r="D27" s="54">
        <v>50</v>
      </c>
      <c r="E27" s="54">
        <v>52</v>
      </c>
      <c r="F27" s="55">
        <v>2</v>
      </c>
      <c r="G27" s="56">
        <v>0</v>
      </c>
      <c r="H27" s="45">
        <f t="shared" si="0"/>
        <v>52</v>
      </c>
      <c r="I27" s="46">
        <f t="shared" si="1"/>
        <v>52</v>
      </c>
      <c r="J27" s="47">
        <f t="shared" si="2"/>
        <v>0</v>
      </c>
      <c r="K27" s="48">
        <f>0</f>
        <v>0</v>
      </c>
      <c r="L27" s="74">
        <v>41</v>
      </c>
      <c r="M27" s="48">
        <f t="shared" si="3"/>
        <v>11</v>
      </c>
      <c r="N27" s="71">
        <v>11</v>
      </c>
      <c r="O27" s="71">
        <v>11</v>
      </c>
      <c r="P27" s="71">
        <f t="shared" si="4"/>
        <v>0</v>
      </c>
      <c r="Q27" s="75">
        <v>11</v>
      </c>
      <c r="R27" s="77">
        <f t="shared" si="5"/>
        <v>0</v>
      </c>
      <c r="S27" s="71">
        <f t="shared" si="6"/>
        <v>52</v>
      </c>
      <c r="T27" s="71">
        <f t="shared" si="6"/>
        <v>52</v>
      </c>
      <c r="U27" s="71"/>
      <c r="V27" s="71">
        <f t="shared" si="7"/>
        <v>52</v>
      </c>
      <c r="W27" s="71">
        <f t="shared" si="8"/>
        <v>0</v>
      </c>
      <c r="X27" s="49">
        <f t="shared" si="10"/>
        <v>1</v>
      </c>
      <c r="Y27" s="50">
        <f t="shared" si="9"/>
        <v>1</v>
      </c>
    </row>
    <row r="28" spans="1:26" s="51" customFormat="1" ht="16.5" customHeight="1" x14ac:dyDescent="0.25">
      <c r="A28" s="41" t="s">
        <v>12</v>
      </c>
      <c r="B28" s="52" t="s">
        <v>113</v>
      </c>
      <c r="C28" s="43" t="s">
        <v>117</v>
      </c>
      <c r="D28" s="54">
        <v>30</v>
      </c>
      <c r="E28" s="54">
        <v>31</v>
      </c>
      <c r="F28" s="55">
        <v>1</v>
      </c>
      <c r="G28" s="56">
        <v>0</v>
      </c>
      <c r="H28" s="45">
        <f t="shared" si="0"/>
        <v>31</v>
      </c>
      <c r="I28" s="46">
        <f t="shared" si="1"/>
        <v>31</v>
      </c>
      <c r="J28" s="47">
        <f t="shared" si="2"/>
        <v>0</v>
      </c>
      <c r="K28" s="48">
        <f>0</f>
        <v>0</v>
      </c>
      <c r="L28" s="74">
        <v>20</v>
      </c>
      <c r="M28" s="48">
        <f t="shared" si="3"/>
        <v>11</v>
      </c>
      <c r="N28" s="71">
        <v>11</v>
      </c>
      <c r="O28" s="71">
        <v>11</v>
      </c>
      <c r="P28" s="71">
        <f t="shared" si="4"/>
        <v>0</v>
      </c>
      <c r="Q28" s="75">
        <v>11</v>
      </c>
      <c r="R28" s="77">
        <f t="shared" si="5"/>
        <v>0</v>
      </c>
      <c r="S28" s="71">
        <f t="shared" si="6"/>
        <v>31</v>
      </c>
      <c r="T28" s="71">
        <f t="shared" si="6"/>
        <v>31</v>
      </c>
      <c r="U28" s="71"/>
      <c r="V28" s="71">
        <f t="shared" si="7"/>
        <v>31</v>
      </c>
      <c r="W28" s="71">
        <f t="shared" si="8"/>
        <v>0</v>
      </c>
      <c r="X28" s="49">
        <f t="shared" si="10"/>
        <v>1</v>
      </c>
      <c r="Y28" s="50">
        <f t="shared" si="9"/>
        <v>1</v>
      </c>
    </row>
    <row r="29" spans="1:26" s="51" customFormat="1" ht="16.5" customHeight="1" x14ac:dyDescent="0.25">
      <c r="A29" s="41" t="s">
        <v>12</v>
      </c>
      <c r="B29" s="52" t="s">
        <v>113</v>
      </c>
      <c r="C29" s="43" t="s">
        <v>118</v>
      </c>
      <c r="D29" s="54">
        <v>70</v>
      </c>
      <c r="E29" s="54">
        <v>72</v>
      </c>
      <c r="F29" s="55">
        <v>2</v>
      </c>
      <c r="G29" s="56">
        <v>0</v>
      </c>
      <c r="H29" s="45">
        <f t="shared" si="0"/>
        <v>72</v>
      </c>
      <c r="I29" s="46">
        <f t="shared" si="1"/>
        <v>72</v>
      </c>
      <c r="J29" s="47">
        <f t="shared" si="2"/>
        <v>0</v>
      </c>
      <c r="K29" s="48">
        <f>0</f>
        <v>0</v>
      </c>
      <c r="L29" s="74">
        <v>54</v>
      </c>
      <c r="M29" s="48">
        <f t="shared" si="3"/>
        <v>18</v>
      </c>
      <c r="N29" s="71">
        <v>18</v>
      </c>
      <c r="O29" s="71">
        <v>18</v>
      </c>
      <c r="P29" s="71">
        <f t="shared" si="4"/>
        <v>0</v>
      </c>
      <c r="Q29" s="75">
        <v>18</v>
      </c>
      <c r="R29" s="77">
        <f t="shared" si="5"/>
        <v>0</v>
      </c>
      <c r="S29" s="71">
        <f t="shared" si="6"/>
        <v>72</v>
      </c>
      <c r="T29" s="71">
        <f t="shared" si="6"/>
        <v>72</v>
      </c>
      <c r="U29" s="71"/>
      <c r="V29" s="71">
        <f t="shared" si="7"/>
        <v>72</v>
      </c>
      <c r="W29" s="71">
        <f t="shared" si="8"/>
        <v>0</v>
      </c>
      <c r="X29" s="49">
        <f t="shared" si="10"/>
        <v>1</v>
      </c>
      <c r="Y29" s="50">
        <f t="shared" si="9"/>
        <v>1</v>
      </c>
    </row>
    <row r="30" spans="1:26" s="51" customFormat="1" ht="16.5" customHeight="1" x14ac:dyDescent="0.25">
      <c r="A30" s="41" t="s">
        <v>12</v>
      </c>
      <c r="B30" s="52" t="s">
        <v>113</v>
      </c>
      <c r="C30" s="43" t="s">
        <v>119</v>
      </c>
      <c r="D30" s="54">
        <v>60</v>
      </c>
      <c r="E30" s="54">
        <v>62</v>
      </c>
      <c r="F30" s="55">
        <v>2</v>
      </c>
      <c r="G30" s="56">
        <v>0</v>
      </c>
      <c r="H30" s="45">
        <f t="shared" si="0"/>
        <v>62</v>
      </c>
      <c r="I30" s="46">
        <f t="shared" si="1"/>
        <v>62</v>
      </c>
      <c r="J30" s="47">
        <f t="shared" si="2"/>
        <v>0</v>
      </c>
      <c r="K30" s="48">
        <f>0</f>
        <v>0</v>
      </c>
      <c r="L30" s="74">
        <v>44</v>
      </c>
      <c r="M30" s="48">
        <f t="shared" si="3"/>
        <v>18</v>
      </c>
      <c r="N30" s="71">
        <v>18</v>
      </c>
      <c r="O30" s="71">
        <v>18</v>
      </c>
      <c r="P30" s="71">
        <f t="shared" si="4"/>
        <v>0</v>
      </c>
      <c r="Q30" s="75">
        <v>18</v>
      </c>
      <c r="R30" s="77">
        <f t="shared" si="5"/>
        <v>0</v>
      </c>
      <c r="S30" s="71">
        <f t="shared" si="6"/>
        <v>62</v>
      </c>
      <c r="T30" s="71">
        <f t="shared" si="6"/>
        <v>62</v>
      </c>
      <c r="U30" s="71"/>
      <c r="V30" s="71">
        <f t="shared" si="7"/>
        <v>62</v>
      </c>
      <c r="W30" s="71">
        <f t="shared" si="8"/>
        <v>0</v>
      </c>
      <c r="X30" s="49">
        <f t="shared" si="10"/>
        <v>1</v>
      </c>
      <c r="Y30" s="50">
        <f t="shared" si="9"/>
        <v>1</v>
      </c>
    </row>
    <row r="31" spans="1:26" s="60" customFormat="1" ht="16.5" customHeight="1" x14ac:dyDescent="0.25">
      <c r="A31" s="57" t="s">
        <v>12</v>
      </c>
      <c r="B31" s="58" t="s">
        <v>113</v>
      </c>
      <c r="C31" s="59" t="s">
        <v>109</v>
      </c>
      <c r="D31" s="54">
        <v>37</v>
      </c>
      <c r="E31" s="54">
        <v>38</v>
      </c>
      <c r="F31" s="55">
        <v>1</v>
      </c>
      <c r="G31" s="56">
        <v>0</v>
      </c>
      <c r="H31" s="45">
        <f t="shared" si="0"/>
        <v>38</v>
      </c>
      <c r="I31" s="46">
        <f t="shared" si="1"/>
        <v>38</v>
      </c>
      <c r="J31" s="47">
        <f t="shared" si="2"/>
        <v>0</v>
      </c>
      <c r="K31" s="48">
        <f>0</f>
        <v>0</v>
      </c>
      <c r="L31" s="74">
        <v>27</v>
      </c>
      <c r="M31" s="48">
        <f t="shared" si="3"/>
        <v>11</v>
      </c>
      <c r="N31" s="71">
        <v>11</v>
      </c>
      <c r="O31" s="71">
        <v>11</v>
      </c>
      <c r="P31" s="71">
        <f t="shared" si="4"/>
        <v>0</v>
      </c>
      <c r="Q31" s="75">
        <v>11</v>
      </c>
      <c r="R31" s="77">
        <f t="shared" si="5"/>
        <v>0</v>
      </c>
      <c r="S31" s="71">
        <f t="shared" si="6"/>
        <v>38</v>
      </c>
      <c r="T31" s="71">
        <f t="shared" si="6"/>
        <v>38</v>
      </c>
      <c r="U31" s="71"/>
      <c r="V31" s="71">
        <f t="shared" si="7"/>
        <v>38</v>
      </c>
      <c r="W31" s="71">
        <f t="shared" si="8"/>
        <v>0</v>
      </c>
      <c r="X31" s="49">
        <f t="shared" si="10"/>
        <v>1</v>
      </c>
      <c r="Y31" s="50">
        <f t="shared" si="9"/>
        <v>1</v>
      </c>
      <c r="Z31" s="51"/>
    </row>
    <row r="32" spans="1:26" s="60" customFormat="1" ht="16.5" customHeight="1" x14ac:dyDescent="0.25">
      <c r="A32" s="57" t="s">
        <v>12</v>
      </c>
      <c r="B32" s="58" t="s">
        <v>113</v>
      </c>
      <c r="C32" s="59" t="s">
        <v>120</v>
      </c>
      <c r="D32" s="54">
        <v>100</v>
      </c>
      <c r="E32" s="54">
        <v>103</v>
      </c>
      <c r="F32" s="55">
        <v>3</v>
      </c>
      <c r="G32" s="56">
        <v>0</v>
      </c>
      <c r="H32" s="45">
        <f t="shared" si="0"/>
        <v>103</v>
      </c>
      <c r="I32" s="46">
        <f t="shared" si="1"/>
        <v>103</v>
      </c>
      <c r="J32" s="47">
        <f t="shared" si="2"/>
        <v>0</v>
      </c>
      <c r="K32" s="48">
        <f>0</f>
        <v>0</v>
      </c>
      <c r="L32" s="74">
        <v>84</v>
      </c>
      <c r="M32" s="48">
        <f t="shared" si="3"/>
        <v>19</v>
      </c>
      <c r="N32" s="71">
        <v>19</v>
      </c>
      <c r="O32" s="71">
        <v>19</v>
      </c>
      <c r="P32" s="71">
        <f t="shared" si="4"/>
        <v>0</v>
      </c>
      <c r="Q32" s="75">
        <v>19</v>
      </c>
      <c r="R32" s="77">
        <f t="shared" si="5"/>
        <v>0</v>
      </c>
      <c r="S32" s="71">
        <f t="shared" si="6"/>
        <v>103</v>
      </c>
      <c r="T32" s="71">
        <f t="shared" si="6"/>
        <v>103</v>
      </c>
      <c r="U32" s="71"/>
      <c r="V32" s="71">
        <f t="shared" si="7"/>
        <v>103</v>
      </c>
      <c r="W32" s="71">
        <f t="shared" si="8"/>
        <v>0</v>
      </c>
      <c r="X32" s="49">
        <f t="shared" si="10"/>
        <v>1</v>
      </c>
      <c r="Y32" s="50">
        <f t="shared" si="9"/>
        <v>1</v>
      </c>
    </row>
    <row r="33" spans="1:26" s="60" customFormat="1" ht="16.5" customHeight="1" x14ac:dyDescent="0.25">
      <c r="A33" s="57" t="s">
        <v>12</v>
      </c>
      <c r="B33" s="58" t="s">
        <v>113</v>
      </c>
      <c r="C33" s="59" t="s">
        <v>121</v>
      </c>
      <c r="D33" s="54">
        <v>55</v>
      </c>
      <c r="E33" s="54">
        <v>57</v>
      </c>
      <c r="F33" s="55">
        <v>2</v>
      </c>
      <c r="G33" s="56">
        <v>0</v>
      </c>
      <c r="H33" s="45">
        <f t="shared" si="0"/>
        <v>57</v>
      </c>
      <c r="I33" s="46">
        <f t="shared" si="1"/>
        <v>57</v>
      </c>
      <c r="J33" s="47">
        <f t="shared" si="2"/>
        <v>0</v>
      </c>
      <c r="K33" s="48">
        <f>0</f>
        <v>0</v>
      </c>
      <c r="L33" s="74">
        <v>44</v>
      </c>
      <c r="M33" s="48">
        <f t="shared" si="3"/>
        <v>13</v>
      </c>
      <c r="N33" s="71">
        <v>13</v>
      </c>
      <c r="O33" s="71">
        <v>13</v>
      </c>
      <c r="P33" s="71">
        <f t="shared" si="4"/>
        <v>0</v>
      </c>
      <c r="Q33" s="75">
        <v>13</v>
      </c>
      <c r="R33" s="77">
        <f t="shared" si="5"/>
        <v>0</v>
      </c>
      <c r="S33" s="71">
        <f t="shared" si="6"/>
        <v>57</v>
      </c>
      <c r="T33" s="71">
        <f t="shared" si="6"/>
        <v>57</v>
      </c>
      <c r="U33" s="71"/>
      <c r="V33" s="71">
        <f t="shared" si="7"/>
        <v>57</v>
      </c>
      <c r="W33" s="71">
        <f t="shared" si="8"/>
        <v>0</v>
      </c>
      <c r="X33" s="49">
        <f t="shared" si="10"/>
        <v>1</v>
      </c>
      <c r="Y33" s="50">
        <f t="shared" si="9"/>
        <v>1</v>
      </c>
    </row>
    <row r="34" spans="1:26" s="60" customFormat="1" ht="16.5" customHeight="1" x14ac:dyDescent="0.25">
      <c r="A34" s="57" t="s">
        <v>12</v>
      </c>
      <c r="B34" s="58" t="s">
        <v>113</v>
      </c>
      <c r="C34" s="61" t="s">
        <v>18</v>
      </c>
      <c r="D34" s="54">
        <v>49</v>
      </c>
      <c r="E34" s="54">
        <v>51</v>
      </c>
      <c r="F34" s="55">
        <v>2</v>
      </c>
      <c r="G34" s="56">
        <v>0</v>
      </c>
      <c r="H34" s="45">
        <f t="shared" si="0"/>
        <v>51</v>
      </c>
      <c r="I34" s="46">
        <f t="shared" si="1"/>
        <v>51</v>
      </c>
      <c r="J34" s="47">
        <f t="shared" si="2"/>
        <v>0</v>
      </c>
      <c r="K34" s="48">
        <f>0</f>
        <v>0</v>
      </c>
      <c r="L34" s="74">
        <v>38</v>
      </c>
      <c r="M34" s="48">
        <f t="shared" si="3"/>
        <v>13</v>
      </c>
      <c r="N34" s="71">
        <v>13</v>
      </c>
      <c r="O34" s="71">
        <v>13</v>
      </c>
      <c r="P34" s="71">
        <f t="shared" si="4"/>
        <v>0</v>
      </c>
      <c r="Q34" s="75">
        <v>13</v>
      </c>
      <c r="R34" s="77">
        <f t="shared" si="5"/>
        <v>0</v>
      </c>
      <c r="S34" s="71">
        <f t="shared" si="6"/>
        <v>51</v>
      </c>
      <c r="T34" s="71">
        <f t="shared" si="6"/>
        <v>51</v>
      </c>
      <c r="U34" s="71"/>
      <c r="V34" s="71">
        <f t="shared" si="7"/>
        <v>51</v>
      </c>
      <c r="W34" s="71">
        <f t="shared" si="8"/>
        <v>0</v>
      </c>
      <c r="X34" s="49">
        <f t="shared" si="10"/>
        <v>1</v>
      </c>
      <c r="Y34" s="50">
        <f t="shared" si="9"/>
        <v>1</v>
      </c>
    </row>
    <row r="35" spans="1:26" s="60" customFormat="1" ht="16.5" customHeight="1" x14ac:dyDescent="0.25">
      <c r="A35" s="57" t="s">
        <v>12</v>
      </c>
      <c r="B35" s="58" t="s">
        <v>122</v>
      </c>
      <c r="C35" s="59" t="s">
        <v>123</v>
      </c>
      <c r="D35" s="54">
        <v>60</v>
      </c>
      <c r="E35" s="54">
        <v>62</v>
      </c>
      <c r="F35" s="55">
        <v>2</v>
      </c>
      <c r="G35" s="56">
        <v>0</v>
      </c>
      <c r="H35" s="45">
        <f t="shared" si="0"/>
        <v>62</v>
      </c>
      <c r="I35" s="46">
        <f t="shared" si="1"/>
        <v>62</v>
      </c>
      <c r="J35" s="47">
        <f t="shared" si="2"/>
        <v>0</v>
      </c>
      <c r="K35" s="48">
        <f>0</f>
        <v>0</v>
      </c>
      <c r="L35" s="74">
        <v>59</v>
      </c>
      <c r="M35" s="48">
        <f t="shared" si="3"/>
        <v>3</v>
      </c>
      <c r="N35" s="71">
        <v>3</v>
      </c>
      <c r="O35" s="71">
        <v>3</v>
      </c>
      <c r="P35" s="71">
        <f t="shared" si="4"/>
        <v>0</v>
      </c>
      <c r="Q35" s="75">
        <v>3</v>
      </c>
      <c r="R35" s="77">
        <f t="shared" si="5"/>
        <v>0</v>
      </c>
      <c r="S35" s="71">
        <f t="shared" si="6"/>
        <v>62</v>
      </c>
      <c r="T35" s="71">
        <f t="shared" si="6"/>
        <v>62</v>
      </c>
      <c r="U35" s="71"/>
      <c r="V35" s="71">
        <f t="shared" si="7"/>
        <v>62</v>
      </c>
      <c r="W35" s="71">
        <f t="shared" si="8"/>
        <v>0</v>
      </c>
      <c r="X35" s="49">
        <f t="shared" si="10"/>
        <v>1</v>
      </c>
      <c r="Y35" s="50">
        <f t="shared" si="9"/>
        <v>1</v>
      </c>
      <c r="Z35" s="51"/>
    </row>
    <row r="36" spans="1:26" s="60" customFormat="1" ht="16.5" customHeight="1" x14ac:dyDescent="0.25">
      <c r="A36" s="57" t="s">
        <v>12</v>
      </c>
      <c r="B36" s="58" t="s">
        <v>122</v>
      </c>
      <c r="C36" s="59" t="s">
        <v>124</v>
      </c>
      <c r="D36" s="54">
        <v>50</v>
      </c>
      <c r="E36" s="54">
        <v>52</v>
      </c>
      <c r="F36" s="55">
        <v>2</v>
      </c>
      <c r="G36" s="56">
        <v>0</v>
      </c>
      <c r="H36" s="45">
        <f t="shared" si="0"/>
        <v>52</v>
      </c>
      <c r="I36" s="46">
        <f t="shared" si="1"/>
        <v>52</v>
      </c>
      <c r="J36" s="47">
        <f t="shared" si="2"/>
        <v>0</v>
      </c>
      <c r="K36" s="48">
        <f>0</f>
        <v>0</v>
      </c>
      <c r="L36" s="74">
        <v>43</v>
      </c>
      <c r="M36" s="48">
        <f t="shared" si="3"/>
        <v>9</v>
      </c>
      <c r="N36" s="71">
        <v>9</v>
      </c>
      <c r="O36" s="71">
        <v>9</v>
      </c>
      <c r="P36" s="71">
        <f t="shared" si="4"/>
        <v>0</v>
      </c>
      <c r="Q36" s="75">
        <v>9</v>
      </c>
      <c r="R36" s="77">
        <f t="shared" si="5"/>
        <v>0</v>
      </c>
      <c r="S36" s="71">
        <f t="shared" si="6"/>
        <v>52</v>
      </c>
      <c r="T36" s="71">
        <f t="shared" si="6"/>
        <v>52</v>
      </c>
      <c r="U36" s="71"/>
      <c r="V36" s="71">
        <f t="shared" si="7"/>
        <v>52</v>
      </c>
      <c r="W36" s="71">
        <f t="shared" si="8"/>
        <v>0</v>
      </c>
      <c r="X36" s="49">
        <f t="shared" si="10"/>
        <v>1</v>
      </c>
      <c r="Y36" s="50">
        <f t="shared" si="9"/>
        <v>1</v>
      </c>
    </row>
    <row r="37" spans="1:26" s="60" customFormat="1" ht="16.5" customHeight="1" x14ac:dyDescent="0.25">
      <c r="A37" s="57" t="s">
        <v>12</v>
      </c>
      <c r="B37" s="58" t="s">
        <v>122</v>
      </c>
      <c r="C37" s="59" t="s">
        <v>125</v>
      </c>
      <c r="D37" s="54">
        <v>40</v>
      </c>
      <c r="E37" s="54">
        <v>41</v>
      </c>
      <c r="F37" s="55">
        <v>1</v>
      </c>
      <c r="G37" s="56">
        <v>0</v>
      </c>
      <c r="H37" s="45">
        <f t="shared" si="0"/>
        <v>41</v>
      </c>
      <c r="I37" s="46">
        <f t="shared" si="1"/>
        <v>41</v>
      </c>
      <c r="J37" s="47">
        <f t="shared" si="2"/>
        <v>0</v>
      </c>
      <c r="K37" s="48">
        <f>0</f>
        <v>0</v>
      </c>
      <c r="L37" s="74">
        <v>35</v>
      </c>
      <c r="M37" s="48">
        <f t="shared" si="3"/>
        <v>6</v>
      </c>
      <c r="N37" s="71">
        <v>6</v>
      </c>
      <c r="O37" s="71">
        <v>6</v>
      </c>
      <c r="P37" s="71">
        <f t="shared" si="4"/>
        <v>0</v>
      </c>
      <c r="Q37" s="75">
        <v>6</v>
      </c>
      <c r="R37" s="77">
        <f t="shared" si="5"/>
        <v>0</v>
      </c>
      <c r="S37" s="71">
        <f t="shared" si="6"/>
        <v>41</v>
      </c>
      <c r="T37" s="71">
        <f t="shared" si="6"/>
        <v>41</v>
      </c>
      <c r="U37" s="71"/>
      <c r="V37" s="71">
        <f t="shared" si="7"/>
        <v>41</v>
      </c>
      <c r="W37" s="71">
        <f t="shared" si="8"/>
        <v>0</v>
      </c>
      <c r="X37" s="49">
        <f t="shared" si="10"/>
        <v>1</v>
      </c>
      <c r="Y37" s="50">
        <f t="shared" si="9"/>
        <v>1</v>
      </c>
    </row>
    <row r="38" spans="1:26" s="60" customFormat="1" ht="16.5" customHeight="1" x14ac:dyDescent="0.25">
      <c r="A38" s="57" t="s">
        <v>12</v>
      </c>
      <c r="B38" s="58" t="s">
        <v>122</v>
      </c>
      <c r="C38" s="59" t="s">
        <v>126</v>
      </c>
      <c r="D38" s="54">
        <v>50</v>
      </c>
      <c r="E38" s="54">
        <v>51</v>
      </c>
      <c r="F38" s="55">
        <v>2</v>
      </c>
      <c r="G38" s="56">
        <v>1</v>
      </c>
      <c r="H38" s="45">
        <f t="shared" si="0"/>
        <v>52</v>
      </c>
      <c r="I38" s="46">
        <f t="shared" si="1"/>
        <v>52</v>
      </c>
      <c r="J38" s="47">
        <f t="shared" si="2"/>
        <v>0</v>
      </c>
      <c r="K38" s="48">
        <f>0</f>
        <v>0</v>
      </c>
      <c r="L38" s="74">
        <v>48</v>
      </c>
      <c r="M38" s="48">
        <f t="shared" si="3"/>
        <v>4</v>
      </c>
      <c r="N38" s="71">
        <v>4</v>
      </c>
      <c r="O38" s="71">
        <v>4</v>
      </c>
      <c r="P38" s="71">
        <f t="shared" si="4"/>
        <v>0</v>
      </c>
      <c r="Q38" s="75">
        <v>4</v>
      </c>
      <c r="R38" s="77">
        <f t="shared" si="5"/>
        <v>0</v>
      </c>
      <c r="S38" s="71">
        <f t="shared" si="6"/>
        <v>52</v>
      </c>
      <c r="T38" s="71">
        <f t="shared" si="6"/>
        <v>52</v>
      </c>
      <c r="U38" s="71"/>
      <c r="V38" s="71">
        <f t="shared" si="7"/>
        <v>52</v>
      </c>
      <c r="W38" s="71">
        <f t="shared" si="8"/>
        <v>0</v>
      </c>
      <c r="X38" s="49">
        <f t="shared" si="10"/>
        <v>1</v>
      </c>
      <c r="Y38" s="50">
        <f t="shared" si="9"/>
        <v>1</v>
      </c>
    </row>
    <row r="39" spans="1:26" s="60" customFormat="1" ht="16.5" customHeight="1" x14ac:dyDescent="0.25">
      <c r="A39" s="57" t="s">
        <v>12</v>
      </c>
      <c r="B39" s="58" t="s">
        <v>122</v>
      </c>
      <c r="C39" s="59" t="s">
        <v>127</v>
      </c>
      <c r="D39" s="54">
        <v>60</v>
      </c>
      <c r="E39" s="54">
        <v>62</v>
      </c>
      <c r="F39" s="55">
        <v>2</v>
      </c>
      <c r="G39" s="56">
        <v>0</v>
      </c>
      <c r="H39" s="45">
        <f t="shared" si="0"/>
        <v>62</v>
      </c>
      <c r="I39" s="46">
        <f t="shared" si="1"/>
        <v>62</v>
      </c>
      <c r="J39" s="47">
        <f t="shared" si="2"/>
        <v>0</v>
      </c>
      <c r="K39" s="48">
        <f>0</f>
        <v>0</v>
      </c>
      <c r="L39" s="74">
        <v>48</v>
      </c>
      <c r="M39" s="48">
        <f t="shared" si="3"/>
        <v>14</v>
      </c>
      <c r="N39" s="71">
        <v>14</v>
      </c>
      <c r="O39" s="71">
        <v>14</v>
      </c>
      <c r="P39" s="71">
        <f t="shared" si="4"/>
        <v>0</v>
      </c>
      <c r="Q39" s="75">
        <v>14</v>
      </c>
      <c r="R39" s="77">
        <f t="shared" si="5"/>
        <v>0</v>
      </c>
      <c r="S39" s="71">
        <f t="shared" si="6"/>
        <v>62</v>
      </c>
      <c r="T39" s="71">
        <f t="shared" si="6"/>
        <v>62</v>
      </c>
      <c r="U39" s="71"/>
      <c r="V39" s="71">
        <f t="shared" si="7"/>
        <v>62</v>
      </c>
      <c r="W39" s="71">
        <f t="shared" si="8"/>
        <v>0</v>
      </c>
      <c r="X39" s="49">
        <f t="shared" si="10"/>
        <v>1</v>
      </c>
      <c r="Y39" s="50">
        <f t="shared" si="9"/>
        <v>1</v>
      </c>
    </row>
    <row r="40" spans="1:26" s="60" customFormat="1" ht="16.5" customHeight="1" x14ac:dyDescent="0.25">
      <c r="A40" s="57" t="s">
        <v>12</v>
      </c>
      <c r="B40" s="58" t="s">
        <v>122</v>
      </c>
      <c r="C40" s="59" t="s">
        <v>109</v>
      </c>
      <c r="D40" s="54">
        <v>50</v>
      </c>
      <c r="E40" s="54">
        <v>52</v>
      </c>
      <c r="F40" s="55">
        <v>2</v>
      </c>
      <c r="G40" s="56">
        <v>0</v>
      </c>
      <c r="H40" s="45">
        <f t="shared" si="0"/>
        <v>52</v>
      </c>
      <c r="I40" s="46">
        <f t="shared" si="1"/>
        <v>52</v>
      </c>
      <c r="J40" s="47">
        <f t="shared" si="2"/>
        <v>0</v>
      </c>
      <c r="K40" s="48">
        <f>0</f>
        <v>0</v>
      </c>
      <c r="L40" s="74">
        <v>48</v>
      </c>
      <c r="M40" s="48">
        <f t="shared" si="3"/>
        <v>4</v>
      </c>
      <c r="N40" s="71">
        <v>4</v>
      </c>
      <c r="O40" s="71">
        <v>4</v>
      </c>
      <c r="P40" s="71">
        <f t="shared" si="4"/>
        <v>0</v>
      </c>
      <c r="Q40" s="75">
        <v>4</v>
      </c>
      <c r="R40" s="77">
        <f t="shared" si="5"/>
        <v>0</v>
      </c>
      <c r="S40" s="71">
        <f t="shared" si="6"/>
        <v>52</v>
      </c>
      <c r="T40" s="71">
        <f t="shared" si="6"/>
        <v>52</v>
      </c>
      <c r="U40" s="71"/>
      <c r="V40" s="71">
        <f t="shared" si="7"/>
        <v>52</v>
      </c>
      <c r="W40" s="71">
        <f t="shared" si="8"/>
        <v>0</v>
      </c>
      <c r="X40" s="49">
        <f t="shared" si="10"/>
        <v>1</v>
      </c>
      <c r="Y40" s="50">
        <f t="shared" si="9"/>
        <v>1</v>
      </c>
      <c r="Z40" s="51"/>
    </row>
    <row r="41" spans="1:26" s="60" customFormat="1" ht="16.5" customHeight="1" x14ac:dyDescent="0.25">
      <c r="A41" s="57" t="s">
        <v>12</v>
      </c>
      <c r="B41" s="58" t="s">
        <v>122</v>
      </c>
      <c r="C41" s="59" t="s">
        <v>128</v>
      </c>
      <c r="D41" s="54">
        <v>50</v>
      </c>
      <c r="E41" s="54">
        <v>52</v>
      </c>
      <c r="F41" s="55">
        <v>2</v>
      </c>
      <c r="G41" s="56">
        <v>0</v>
      </c>
      <c r="H41" s="45">
        <f t="shared" si="0"/>
        <v>52</v>
      </c>
      <c r="I41" s="46">
        <f t="shared" si="1"/>
        <v>52</v>
      </c>
      <c r="J41" s="47">
        <f t="shared" si="2"/>
        <v>0</v>
      </c>
      <c r="K41" s="48">
        <f>0</f>
        <v>0</v>
      </c>
      <c r="L41" s="74">
        <v>44</v>
      </c>
      <c r="M41" s="48">
        <f t="shared" si="3"/>
        <v>8</v>
      </c>
      <c r="N41" s="71">
        <v>8</v>
      </c>
      <c r="O41" s="71">
        <v>8</v>
      </c>
      <c r="P41" s="71">
        <f t="shared" si="4"/>
        <v>0</v>
      </c>
      <c r="Q41" s="75">
        <v>0</v>
      </c>
      <c r="R41" s="77">
        <f t="shared" si="5"/>
        <v>8</v>
      </c>
      <c r="S41" s="71">
        <f t="shared" si="6"/>
        <v>52</v>
      </c>
      <c r="T41" s="71">
        <f t="shared" si="6"/>
        <v>52</v>
      </c>
      <c r="U41" s="71"/>
      <c r="V41" s="71">
        <f t="shared" si="7"/>
        <v>44</v>
      </c>
      <c r="W41" s="71">
        <f t="shared" si="8"/>
        <v>8</v>
      </c>
      <c r="X41" s="49">
        <f t="shared" si="10"/>
        <v>1</v>
      </c>
      <c r="Y41" s="50">
        <f t="shared" si="9"/>
        <v>0.84615384615384615</v>
      </c>
    </row>
    <row r="42" spans="1:26" s="60" customFormat="1" ht="16.5" customHeight="1" x14ac:dyDescent="0.25">
      <c r="A42" s="57" t="s">
        <v>12</v>
      </c>
      <c r="B42" s="58" t="s">
        <v>122</v>
      </c>
      <c r="C42" s="61" t="s">
        <v>19</v>
      </c>
      <c r="D42" s="54">
        <v>40</v>
      </c>
      <c r="E42" s="54">
        <v>41</v>
      </c>
      <c r="F42" s="55">
        <v>1</v>
      </c>
      <c r="G42" s="56">
        <v>0</v>
      </c>
      <c r="H42" s="45">
        <f t="shared" si="0"/>
        <v>41</v>
      </c>
      <c r="I42" s="46">
        <f t="shared" si="1"/>
        <v>41</v>
      </c>
      <c r="J42" s="47">
        <f t="shared" si="2"/>
        <v>0</v>
      </c>
      <c r="K42" s="48">
        <f>0</f>
        <v>0</v>
      </c>
      <c r="L42" s="74">
        <v>32</v>
      </c>
      <c r="M42" s="48">
        <f t="shared" si="3"/>
        <v>9</v>
      </c>
      <c r="N42" s="71">
        <v>9</v>
      </c>
      <c r="O42" s="71">
        <v>9</v>
      </c>
      <c r="P42" s="71">
        <f t="shared" si="4"/>
        <v>0</v>
      </c>
      <c r="Q42" s="75">
        <v>9</v>
      </c>
      <c r="R42" s="77">
        <f t="shared" si="5"/>
        <v>0</v>
      </c>
      <c r="S42" s="71">
        <f t="shared" si="6"/>
        <v>41</v>
      </c>
      <c r="T42" s="71">
        <f t="shared" si="6"/>
        <v>41</v>
      </c>
      <c r="U42" s="71"/>
      <c r="V42" s="71">
        <f t="shared" si="7"/>
        <v>41</v>
      </c>
      <c r="W42" s="71">
        <f t="shared" si="8"/>
        <v>0</v>
      </c>
      <c r="X42" s="49">
        <f t="shared" si="10"/>
        <v>1</v>
      </c>
      <c r="Y42" s="50">
        <f t="shared" si="9"/>
        <v>1</v>
      </c>
    </row>
    <row r="43" spans="1:26" s="60" customFormat="1" ht="16.5" customHeight="1" x14ac:dyDescent="0.25">
      <c r="A43" s="57" t="s">
        <v>12</v>
      </c>
      <c r="B43" s="58" t="s">
        <v>122</v>
      </c>
      <c r="C43" s="59" t="s">
        <v>129</v>
      </c>
      <c r="D43" s="54">
        <v>40</v>
      </c>
      <c r="E43" s="54">
        <v>41</v>
      </c>
      <c r="F43" s="55">
        <v>1</v>
      </c>
      <c r="G43" s="56">
        <v>0</v>
      </c>
      <c r="H43" s="45">
        <f t="shared" si="0"/>
        <v>41</v>
      </c>
      <c r="I43" s="46">
        <f t="shared" si="1"/>
        <v>41</v>
      </c>
      <c r="J43" s="47">
        <f t="shared" si="2"/>
        <v>0</v>
      </c>
      <c r="K43" s="48">
        <f>0</f>
        <v>0</v>
      </c>
      <c r="L43" s="74">
        <v>29</v>
      </c>
      <c r="M43" s="48">
        <f t="shared" si="3"/>
        <v>12</v>
      </c>
      <c r="N43" s="71">
        <v>12</v>
      </c>
      <c r="O43" s="71">
        <v>12</v>
      </c>
      <c r="P43" s="71">
        <f t="shared" si="4"/>
        <v>0</v>
      </c>
      <c r="Q43" s="75">
        <v>12</v>
      </c>
      <c r="R43" s="77">
        <f t="shared" si="5"/>
        <v>0</v>
      </c>
      <c r="S43" s="71">
        <f t="shared" si="6"/>
        <v>41</v>
      </c>
      <c r="T43" s="71">
        <f t="shared" si="6"/>
        <v>41</v>
      </c>
      <c r="U43" s="71"/>
      <c r="V43" s="71">
        <f t="shared" si="7"/>
        <v>41</v>
      </c>
      <c r="W43" s="71">
        <f t="shared" si="8"/>
        <v>0</v>
      </c>
      <c r="X43" s="49">
        <f t="shared" si="10"/>
        <v>1</v>
      </c>
      <c r="Y43" s="50">
        <f t="shared" si="9"/>
        <v>1</v>
      </c>
    </row>
    <row r="44" spans="1:26" s="60" customFormat="1" ht="16.5" customHeight="1" x14ac:dyDescent="0.25">
      <c r="A44" s="57" t="s">
        <v>12</v>
      </c>
      <c r="B44" s="58" t="s">
        <v>122</v>
      </c>
      <c r="C44" s="61" t="s">
        <v>18</v>
      </c>
      <c r="D44" s="54">
        <v>50</v>
      </c>
      <c r="E44" s="54">
        <v>52</v>
      </c>
      <c r="F44" s="55">
        <v>2</v>
      </c>
      <c r="G44" s="56">
        <v>0</v>
      </c>
      <c r="H44" s="45">
        <f t="shared" si="0"/>
        <v>52</v>
      </c>
      <c r="I44" s="46">
        <f t="shared" si="1"/>
        <v>52</v>
      </c>
      <c r="J44" s="47">
        <f t="shared" si="2"/>
        <v>0</v>
      </c>
      <c r="K44" s="48">
        <f>0</f>
        <v>0</v>
      </c>
      <c r="L44" s="74">
        <v>39</v>
      </c>
      <c r="M44" s="48">
        <f t="shared" si="3"/>
        <v>13</v>
      </c>
      <c r="N44" s="71">
        <v>13</v>
      </c>
      <c r="O44" s="71">
        <v>13</v>
      </c>
      <c r="P44" s="71">
        <f t="shared" si="4"/>
        <v>0</v>
      </c>
      <c r="Q44" s="75">
        <v>13</v>
      </c>
      <c r="R44" s="77">
        <f t="shared" si="5"/>
        <v>0</v>
      </c>
      <c r="S44" s="71">
        <f>H44</f>
        <v>52</v>
      </c>
      <c r="T44" s="71">
        <f t="shared" si="6"/>
        <v>52</v>
      </c>
      <c r="U44" s="71"/>
      <c r="V44" s="71">
        <f t="shared" si="7"/>
        <v>52</v>
      </c>
      <c r="W44" s="71">
        <f t="shared" si="8"/>
        <v>0</v>
      </c>
      <c r="X44" s="49">
        <f t="shared" si="10"/>
        <v>1</v>
      </c>
      <c r="Y44" s="50">
        <f t="shared" si="9"/>
        <v>1</v>
      </c>
    </row>
    <row r="45" spans="1:26" s="60" customFormat="1" ht="16.5" customHeight="1" x14ac:dyDescent="0.25">
      <c r="A45" s="57" t="s">
        <v>12</v>
      </c>
      <c r="B45" s="58" t="s">
        <v>130</v>
      </c>
      <c r="C45" s="59" t="s">
        <v>123</v>
      </c>
      <c r="D45" s="54">
        <v>70</v>
      </c>
      <c r="E45" s="54">
        <v>72</v>
      </c>
      <c r="F45" s="55">
        <v>2</v>
      </c>
      <c r="G45" s="56">
        <v>0</v>
      </c>
      <c r="H45" s="45">
        <f t="shared" si="0"/>
        <v>72</v>
      </c>
      <c r="I45" s="46">
        <f t="shared" si="1"/>
        <v>72</v>
      </c>
      <c r="J45" s="47">
        <f t="shared" si="2"/>
        <v>0</v>
      </c>
      <c r="K45" s="48">
        <f>0</f>
        <v>0</v>
      </c>
      <c r="L45" s="74">
        <v>64</v>
      </c>
      <c r="M45" s="48">
        <f t="shared" si="3"/>
        <v>8</v>
      </c>
      <c r="N45" s="71">
        <v>8</v>
      </c>
      <c r="O45" s="71">
        <v>8</v>
      </c>
      <c r="P45" s="71">
        <f t="shared" si="4"/>
        <v>0</v>
      </c>
      <c r="Q45" s="75">
        <v>8</v>
      </c>
      <c r="R45" s="77">
        <f t="shared" si="5"/>
        <v>0</v>
      </c>
      <c r="S45" s="71">
        <f t="shared" si="6"/>
        <v>72</v>
      </c>
      <c r="T45" s="71">
        <f t="shared" si="6"/>
        <v>72</v>
      </c>
      <c r="U45" s="71"/>
      <c r="V45" s="71">
        <f t="shared" si="7"/>
        <v>72</v>
      </c>
      <c r="W45" s="71">
        <f t="shared" si="8"/>
        <v>0</v>
      </c>
      <c r="X45" s="49">
        <f t="shared" si="10"/>
        <v>1</v>
      </c>
      <c r="Y45" s="50">
        <f t="shared" si="9"/>
        <v>1</v>
      </c>
      <c r="Z45" s="51"/>
    </row>
    <row r="46" spans="1:26" s="60" customFormat="1" ht="16.5" customHeight="1" x14ac:dyDescent="0.25">
      <c r="A46" s="57" t="s">
        <v>12</v>
      </c>
      <c r="B46" s="58" t="s">
        <v>130</v>
      </c>
      <c r="C46" s="59" t="s">
        <v>131</v>
      </c>
      <c r="D46" s="54">
        <v>60</v>
      </c>
      <c r="E46" s="54">
        <v>62</v>
      </c>
      <c r="F46" s="55">
        <v>2</v>
      </c>
      <c r="G46" s="56">
        <v>0</v>
      </c>
      <c r="H46" s="45">
        <f t="shared" si="0"/>
        <v>62</v>
      </c>
      <c r="I46" s="46">
        <f t="shared" si="1"/>
        <v>62</v>
      </c>
      <c r="J46" s="47">
        <f t="shared" si="2"/>
        <v>0</v>
      </c>
      <c r="K46" s="48">
        <f>0</f>
        <v>0</v>
      </c>
      <c r="L46" s="74">
        <v>56</v>
      </c>
      <c r="M46" s="48">
        <f t="shared" si="3"/>
        <v>6</v>
      </c>
      <c r="N46" s="71">
        <v>6</v>
      </c>
      <c r="O46" s="71">
        <v>6</v>
      </c>
      <c r="P46" s="71">
        <f t="shared" si="4"/>
        <v>0</v>
      </c>
      <c r="Q46" s="75">
        <v>6</v>
      </c>
      <c r="R46" s="77">
        <f t="shared" si="5"/>
        <v>0</v>
      </c>
      <c r="S46" s="71">
        <f t="shared" si="6"/>
        <v>62</v>
      </c>
      <c r="T46" s="71">
        <f t="shared" si="6"/>
        <v>62</v>
      </c>
      <c r="U46" s="71"/>
      <c r="V46" s="71">
        <f t="shared" si="7"/>
        <v>62</v>
      </c>
      <c r="W46" s="71">
        <f t="shared" si="8"/>
        <v>0</v>
      </c>
      <c r="X46" s="49">
        <f t="shared" si="10"/>
        <v>1</v>
      </c>
      <c r="Y46" s="50">
        <f t="shared" si="9"/>
        <v>1</v>
      </c>
      <c r="Z46" s="51"/>
    </row>
    <row r="47" spans="1:26" s="60" customFormat="1" ht="16.5" customHeight="1" x14ac:dyDescent="0.25">
      <c r="A47" s="57" t="s">
        <v>12</v>
      </c>
      <c r="B47" s="58" t="s">
        <v>130</v>
      </c>
      <c r="C47" s="61" t="s">
        <v>20</v>
      </c>
      <c r="D47" s="54">
        <v>40</v>
      </c>
      <c r="E47" s="54">
        <v>41</v>
      </c>
      <c r="F47" s="55">
        <v>1</v>
      </c>
      <c r="G47" s="56">
        <v>0</v>
      </c>
      <c r="H47" s="45">
        <f t="shared" si="0"/>
        <v>41</v>
      </c>
      <c r="I47" s="46">
        <f t="shared" si="1"/>
        <v>41</v>
      </c>
      <c r="J47" s="47">
        <f t="shared" si="2"/>
        <v>0</v>
      </c>
      <c r="K47" s="48">
        <f>0</f>
        <v>0</v>
      </c>
      <c r="L47" s="74">
        <v>31</v>
      </c>
      <c r="M47" s="48">
        <f t="shared" si="3"/>
        <v>10</v>
      </c>
      <c r="N47" s="71">
        <v>10</v>
      </c>
      <c r="O47" s="71">
        <v>10</v>
      </c>
      <c r="P47" s="71">
        <f t="shared" si="4"/>
        <v>0</v>
      </c>
      <c r="Q47" s="75">
        <v>10</v>
      </c>
      <c r="R47" s="77">
        <f t="shared" si="5"/>
        <v>0</v>
      </c>
      <c r="S47" s="71">
        <f t="shared" si="6"/>
        <v>41</v>
      </c>
      <c r="T47" s="71">
        <f t="shared" si="6"/>
        <v>41</v>
      </c>
      <c r="U47" s="71"/>
      <c r="V47" s="71">
        <f t="shared" si="7"/>
        <v>41</v>
      </c>
      <c r="W47" s="71">
        <f t="shared" si="8"/>
        <v>0</v>
      </c>
      <c r="X47" s="49">
        <f t="shared" si="10"/>
        <v>1</v>
      </c>
      <c r="Y47" s="50">
        <f t="shared" si="9"/>
        <v>1</v>
      </c>
    </row>
    <row r="48" spans="1:26" s="60" customFormat="1" ht="16.5" customHeight="1" x14ac:dyDescent="0.25">
      <c r="A48" s="57" t="s">
        <v>12</v>
      </c>
      <c r="B48" s="58" t="s">
        <v>130</v>
      </c>
      <c r="C48" s="59" t="s">
        <v>100</v>
      </c>
      <c r="D48" s="54">
        <v>40</v>
      </c>
      <c r="E48" s="54">
        <v>41</v>
      </c>
      <c r="F48" s="55">
        <v>1</v>
      </c>
      <c r="G48" s="56">
        <v>0</v>
      </c>
      <c r="H48" s="45">
        <f t="shared" si="0"/>
        <v>41</v>
      </c>
      <c r="I48" s="46">
        <f t="shared" si="1"/>
        <v>41</v>
      </c>
      <c r="J48" s="47">
        <f t="shared" si="2"/>
        <v>0</v>
      </c>
      <c r="K48" s="48">
        <f>0</f>
        <v>0</v>
      </c>
      <c r="L48" s="74">
        <v>35</v>
      </c>
      <c r="M48" s="48">
        <f t="shared" si="3"/>
        <v>6</v>
      </c>
      <c r="N48" s="71">
        <v>6</v>
      </c>
      <c r="O48" s="71">
        <v>6</v>
      </c>
      <c r="P48" s="71">
        <f t="shared" si="4"/>
        <v>0</v>
      </c>
      <c r="Q48" s="75">
        <v>6</v>
      </c>
      <c r="R48" s="77">
        <f t="shared" si="5"/>
        <v>0</v>
      </c>
      <c r="S48" s="71">
        <f t="shared" si="6"/>
        <v>41</v>
      </c>
      <c r="T48" s="71">
        <f t="shared" si="6"/>
        <v>41</v>
      </c>
      <c r="U48" s="71"/>
      <c r="V48" s="71">
        <f t="shared" si="7"/>
        <v>41</v>
      </c>
      <c r="W48" s="71">
        <f t="shared" si="8"/>
        <v>0</v>
      </c>
      <c r="X48" s="49">
        <f t="shared" si="10"/>
        <v>1</v>
      </c>
      <c r="Y48" s="50">
        <f t="shared" si="9"/>
        <v>1</v>
      </c>
      <c r="Z48" s="51"/>
    </row>
    <row r="49" spans="1:26" s="60" customFormat="1" ht="16.5" customHeight="1" x14ac:dyDescent="0.25">
      <c r="A49" s="57" t="s">
        <v>12</v>
      </c>
      <c r="B49" s="58" t="s">
        <v>130</v>
      </c>
      <c r="C49" s="59" t="s">
        <v>128</v>
      </c>
      <c r="D49" s="54">
        <v>50</v>
      </c>
      <c r="E49" s="54">
        <v>52</v>
      </c>
      <c r="F49" s="55">
        <v>2</v>
      </c>
      <c r="G49" s="56">
        <v>0</v>
      </c>
      <c r="H49" s="45">
        <f t="shared" si="0"/>
        <v>52</v>
      </c>
      <c r="I49" s="46">
        <f t="shared" si="1"/>
        <v>52</v>
      </c>
      <c r="J49" s="47">
        <f t="shared" si="2"/>
        <v>0</v>
      </c>
      <c r="K49" s="48">
        <f>0</f>
        <v>0</v>
      </c>
      <c r="L49" s="74">
        <v>48</v>
      </c>
      <c r="M49" s="48">
        <f t="shared" si="3"/>
        <v>4</v>
      </c>
      <c r="N49" s="71">
        <v>4</v>
      </c>
      <c r="O49" s="71">
        <v>4</v>
      </c>
      <c r="P49" s="71">
        <f t="shared" si="4"/>
        <v>0</v>
      </c>
      <c r="Q49" s="75">
        <v>4</v>
      </c>
      <c r="R49" s="77">
        <f t="shared" si="5"/>
        <v>0</v>
      </c>
      <c r="S49" s="71">
        <f t="shared" si="6"/>
        <v>52</v>
      </c>
      <c r="T49" s="71">
        <f t="shared" si="6"/>
        <v>52</v>
      </c>
      <c r="U49" s="71"/>
      <c r="V49" s="71">
        <f t="shared" si="7"/>
        <v>52</v>
      </c>
      <c r="W49" s="71">
        <f t="shared" si="8"/>
        <v>0</v>
      </c>
      <c r="X49" s="49">
        <f t="shared" si="10"/>
        <v>1</v>
      </c>
      <c r="Y49" s="50">
        <f t="shared" si="9"/>
        <v>1</v>
      </c>
    </row>
    <row r="50" spans="1:26" s="60" customFormat="1" ht="24" customHeight="1" x14ac:dyDescent="0.25">
      <c r="A50" s="57" t="s">
        <v>12</v>
      </c>
      <c r="B50" s="58" t="s">
        <v>130</v>
      </c>
      <c r="C50" s="61" t="s">
        <v>18</v>
      </c>
      <c r="D50" s="54">
        <v>65</v>
      </c>
      <c r="E50" s="54">
        <v>67</v>
      </c>
      <c r="F50" s="55">
        <v>2</v>
      </c>
      <c r="G50" s="56">
        <v>0</v>
      </c>
      <c r="H50" s="45">
        <f t="shared" si="0"/>
        <v>67</v>
      </c>
      <c r="I50" s="46">
        <f t="shared" si="1"/>
        <v>67</v>
      </c>
      <c r="J50" s="47">
        <f t="shared" si="2"/>
        <v>0</v>
      </c>
      <c r="K50" s="48">
        <f>0</f>
        <v>0</v>
      </c>
      <c r="L50" s="74">
        <v>55</v>
      </c>
      <c r="M50" s="48">
        <f t="shared" si="3"/>
        <v>12</v>
      </c>
      <c r="N50" s="71">
        <v>12</v>
      </c>
      <c r="O50" s="71">
        <v>12</v>
      </c>
      <c r="P50" s="71">
        <f t="shared" si="4"/>
        <v>0</v>
      </c>
      <c r="Q50" s="75">
        <v>12</v>
      </c>
      <c r="R50" s="77">
        <f t="shared" si="5"/>
        <v>0</v>
      </c>
      <c r="S50" s="71">
        <f t="shared" si="6"/>
        <v>67</v>
      </c>
      <c r="T50" s="71">
        <f t="shared" si="6"/>
        <v>67</v>
      </c>
      <c r="U50" s="71"/>
      <c r="V50" s="71">
        <f t="shared" si="7"/>
        <v>67</v>
      </c>
      <c r="W50" s="71">
        <f t="shared" si="8"/>
        <v>0</v>
      </c>
      <c r="X50" s="49">
        <f t="shared" si="10"/>
        <v>1</v>
      </c>
      <c r="Y50" s="50">
        <f t="shared" si="9"/>
        <v>1</v>
      </c>
    </row>
    <row r="51" spans="1:26" s="60" customFormat="1" ht="16.5" customHeight="1" x14ac:dyDescent="0.25">
      <c r="A51" s="57" t="s">
        <v>12</v>
      </c>
      <c r="B51" s="58" t="s">
        <v>130</v>
      </c>
      <c r="C51" s="61" t="s">
        <v>90</v>
      </c>
      <c r="D51" s="54">
        <v>60</v>
      </c>
      <c r="E51" s="54">
        <v>62</v>
      </c>
      <c r="F51" s="55">
        <v>2</v>
      </c>
      <c r="G51" s="56">
        <v>0</v>
      </c>
      <c r="H51" s="45">
        <f t="shared" si="0"/>
        <v>62</v>
      </c>
      <c r="I51" s="46">
        <f t="shared" si="1"/>
        <v>62</v>
      </c>
      <c r="J51" s="47">
        <f t="shared" si="2"/>
        <v>0</v>
      </c>
      <c r="K51" s="48">
        <f>0</f>
        <v>0</v>
      </c>
      <c r="L51" s="74">
        <v>43</v>
      </c>
      <c r="M51" s="48">
        <f t="shared" si="3"/>
        <v>19</v>
      </c>
      <c r="N51" s="71">
        <v>19</v>
      </c>
      <c r="O51" s="71">
        <v>19</v>
      </c>
      <c r="P51" s="71">
        <f t="shared" si="4"/>
        <v>0</v>
      </c>
      <c r="Q51" s="75">
        <v>19</v>
      </c>
      <c r="R51" s="77">
        <f t="shared" si="5"/>
        <v>0</v>
      </c>
      <c r="S51" s="71">
        <f t="shared" si="6"/>
        <v>62</v>
      </c>
      <c r="T51" s="71">
        <f t="shared" si="6"/>
        <v>62</v>
      </c>
      <c r="U51" s="71"/>
      <c r="V51" s="71">
        <f t="shared" si="7"/>
        <v>62</v>
      </c>
      <c r="W51" s="71">
        <f t="shared" si="8"/>
        <v>0</v>
      </c>
      <c r="X51" s="49">
        <f t="shared" si="10"/>
        <v>1</v>
      </c>
      <c r="Y51" s="50">
        <f t="shared" si="9"/>
        <v>1</v>
      </c>
    </row>
    <row r="52" spans="1:26" s="60" customFormat="1" ht="26.25" customHeight="1" x14ac:dyDescent="0.25">
      <c r="A52" s="57" t="s">
        <v>12</v>
      </c>
      <c r="B52" s="58" t="s">
        <v>21</v>
      </c>
      <c r="C52" s="61" t="s">
        <v>22</v>
      </c>
      <c r="D52" s="54">
        <v>50</v>
      </c>
      <c r="E52" s="54">
        <v>52</v>
      </c>
      <c r="F52" s="55">
        <v>2</v>
      </c>
      <c r="G52" s="56">
        <v>0</v>
      </c>
      <c r="H52" s="45">
        <f t="shared" si="0"/>
        <v>52</v>
      </c>
      <c r="I52" s="46">
        <f t="shared" si="1"/>
        <v>52</v>
      </c>
      <c r="J52" s="47">
        <f t="shared" si="2"/>
        <v>0</v>
      </c>
      <c r="K52" s="48">
        <f>0</f>
        <v>0</v>
      </c>
      <c r="L52" s="74">
        <v>42</v>
      </c>
      <c r="M52" s="48">
        <f t="shared" si="3"/>
        <v>10</v>
      </c>
      <c r="N52" s="71">
        <v>10</v>
      </c>
      <c r="O52" s="71">
        <v>8</v>
      </c>
      <c r="P52" s="71">
        <f t="shared" si="4"/>
        <v>2</v>
      </c>
      <c r="Q52" s="75">
        <v>8</v>
      </c>
      <c r="R52" s="77">
        <f t="shared" si="5"/>
        <v>0</v>
      </c>
      <c r="S52" s="71">
        <f t="shared" si="6"/>
        <v>52</v>
      </c>
      <c r="T52" s="71">
        <v>50</v>
      </c>
      <c r="U52" s="71">
        <f>S52-T52</f>
        <v>2</v>
      </c>
      <c r="V52" s="71">
        <f t="shared" si="7"/>
        <v>50</v>
      </c>
      <c r="W52" s="71">
        <f t="shared" si="8"/>
        <v>2</v>
      </c>
      <c r="X52" s="49">
        <f t="shared" si="10"/>
        <v>0.96153846153846156</v>
      </c>
      <c r="Y52" s="50">
        <f t="shared" si="9"/>
        <v>0.96153846153846156</v>
      </c>
      <c r="Z52" s="51"/>
    </row>
    <row r="53" spans="1:26" s="60" customFormat="1" ht="16.5" customHeight="1" x14ac:dyDescent="0.25">
      <c r="A53" s="57" t="s">
        <v>12</v>
      </c>
      <c r="B53" s="58" t="s">
        <v>21</v>
      </c>
      <c r="C53" s="61" t="s">
        <v>91</v>
      </c>
      <c r="D53" s="54">
        <v>50</v>
      </c>
      <c r="E53" s="54">
        <v>51</v>
      </c>
      <c r="F53" s="55">
        <v>2</v>
      </c>
      <c r="G53" s="56">
        <v>1</v>
      </c>
      <c r="H53" s="45">
        <f t="shared" si="0"/>
        <v>52</v>
      </c>
      <c r="I53" s="46">
        <f t="shared" si="1"/>
        <v>52</v>
      </c>
      <c r="J53" s="47">
        <f t="shared" si="2"/>
        <v>0</v>
      </c>
      <c r="K53" s="48">
        <f>0</f>
        <v>0</v>
      </c>
      <c r="L53" s="74">
        <v>46</v>
      </c>
      <c r="M53" s="48">
        <f t="shared" si="3"/>
        <v>6</v>
      </c>
      <c r="N53" s="71">
        <v>6</v>
      </c>
      <c r="O53" s="71">
        <v>6</v>
      </c>
      <c r="P53" s="71">
        <f t="shared" si="4"/>
        <v>0</v>
      </c>
      <c r="Q53" s="75">
        <v>6</v>
      </c>
      <c r="R53" s="77">
        <f t="shared" si="5"/>
        <v>0</v>
      </c>
      <c r="S53" s="71">
        <f t="shared" si="6"/>
        <v>52</v>
      </c>
      <c r="T53" s="71">
        <f t="shared" si="6"/>
        <v>52</v>
      </c>
      <c r="U53" s="71"/>
      <c r="V53" s="71">
        <f t="shared" si="7"/>
        <v>52</v>
      </c>
      <c r="W53" s="71">
        <f t="shared" si="8"/>
        <v>0</v>
      </c>
      <c r="X53" s="49">
        <f t="shared" si="10"/>
        <v>1</v>
      </c>
      <c r="Y53" s="50">
        <f t="shared" si="9"/>
        <v>1</v>
      </c>
      <c r="Z53" s="51"/>
    </row>
    <row r="54" spans="1:26" s="60" customFormat="1" ht="16.5" customHeight="1" x14ac:dyDescent="0.25">
      <c r="A54" s="57" t="s">
        <v>12</v>
      </c>
      <c r="B54" s="58" t="s">
        <v>21</v>
      </c>
      <c r="C54" s="61" t="s">
        <v>92</v>
      </c>
      <c r="D54" s="54">
        <v>38</v>
      </c>
      <c r="E54" s="54">
        <v>39</v>
      </c>
      <c r="F54" s="55">
        <v>1</v>
      </c>
      <c r="G54" s="56">
        <v>0</v>
      </c>
      <c r="H54" s="45">
        <f t="shared" si="0"/>
        <v>39</v>
      </c>
      <c r="I54" s="46">
        <f t="shared" si="1"/>
        <v>39</v>
      </c>
      <c r="J54" s="47">
        <f t="shared" si="2"/>
        <v>0</v>
      </c>
      <c r="K54" s="48">
        <f>0</f>
        <v>0</v>
      </c>
      <c r="L54" s="74">
        <v>31</v>
      </c>
      <c r="M54" s="48">
        <f t="shared" si="3"/>
        <v>8</v>
      </c>
      <c r="N54" s="71">
        <v>8</v>
      </c>
      <c r="O54" s="71">
        <v>8</v>
      </c>
      <c r="P54" s="71">
        <f t="shared" si="4"/>
        <v>0</v>
      </c>
      <c r="Q54" s="75">
        <v>8</v>
      </c>
      <c r="R54" s="77">
        <f t="shared" si="5"/>
        <v>0</v>
      </c>
      <c r="S54" s="71">
        <f t="shared" si="6"/>
        <v>39</v>
      </c>
      <c r="T54" s="71">
        <f t="shared" si="6"/>
        <v>39</v>
      </c>
      <c r="U54" s="71"/>
      <c r="V54" s="71">
        <f t="shared" si="7"/>
        <v>39</v>
      </c>
      <c r="W54" s="71">
        <f t="shared" si="8"/>
        <v>0</v>
      </c>
      <c r="X54" s="49">
        <f t="shared" si="10"/>
        <v>1</v>
      </c>
      <c r="Y54" s="50">
        <f t="shared" si="9"/>
        <v>1</v>
      </c>
      <c r="Z54" s="51"/>
    </row>
    <row r="55" spans="1:26" s="60" customFormat="1" ht="16.5" customHeight="1" x14ac:dyDescent="0.25">
      <c r="A55" s="57" t="s">
        <v>12</v>
      </c>
      <c r="B55" s="58" t="s">
        <v>21</v>
      </c>
      <c r="C55" s="61" t="s">
        <v>93</v>
      </c>
      <c r="D55" s="54">
        <v>60</v>
      </c>
      <c r="E55" s="54">
        <v>62</v>
      </c>
      <c r="F55" s="55">
        <v>2</v>
      </c>
      <c r="G55" s="56">
        <v>0</v>
      </c>
      <c r="H55" s="45">
        <f t="shared" si="0"/>
        <v>62</v>
      </c>
      <c r="I55" s="46">
        <f t="shared" si="1"/>
        <v>62</v>
      </c>
      <c r="J55" s="47">
        <f t="shared" si="2"/>
        <v>0</v>
      </c>
      <c r="K55" s="48">
        <f>0</f>
        <v>0</v>
      </c>
      <c r="L55" s="74">
        <v>48</v>
      </c>
      <c r="M55" s="48">
        <f t="shared" si="3"/>
        <v>14</v>
      </c>
      <c r="N55" s="71">
        <v>14</v>
      </c>
      <c r="O55" s="71">
        <v>14</v>
      </c>
      <c r="P55" s="71">
        <f t="shared" si="4"/>
        <v>0</v>
      </c>
      <c r="Q55" s="75">
        <v>14</v>
      </c>
      <c r="R55" s="77">
        <f t="shared" si="5"/>
        <v>0</v>
      </c>
      <c r="S55" s="71">
        <f t="shared" si="6"/>
        <v>62</v>
      </c>
      <c r="T55" s="71">
        <f t="shared" si="6"/>
        <v>62</v>
      </c>
      <c r="U55" s="71"/>
      <c r="V55" s="71">
        <f t="shared" si="7"/>
        <v>62</v>
      </c>
      <c r="W55" s="71">
        <f t="shared" si="8"/>
        <v>0</v>
      </c>
      <c r="X55" s="49">
        <f t="shared" si="10"/>
        <v>1</v>
      </c>
      <c r="Y55" s="50">
        <f t="shared" si="9"/>
        <v>1</v>
      </c>
    </row>
    <row r="56" spans="1:26" s="60" customFormat="1" ht="16.5" customHeight="1" x14ac:dyDescent="0.25">
      <c r="A56" s="57" t="s">
        <v>12</v>
      </c>
      <c r="B56" s="58" t="s">
        <v>132</v>
      </c>
      <c r="C56" s="59" t="s">
        <v>116</v>
      </c>
      <c r="D56" s="54">
        <v>39</v>
      </c>
      <c r="E56" s="54">
        <v>40</v>
      </c>
      <c r="F56" s="55">
        <v>1</v>
      </c>
      <c r="G56" s="56">
        <v>0</v>
      </c>
      <c r="H56" s="45">
        <f t="shared" si="0"/>
        <v>40</v>
      </c>
      <c r="I56" s="46">
        <f t="shared" si="1"/>
        <v>40</v>
      </c>
      <c r="J56" s="47">
        <f t="shared" si="2"/>
        <v>0</v>
      </c>
      <c r="K56" s="48">
        <f>0</f>
        <v>0</v>
      </c>
      <c r="L56" s="74">
        <v>34</v>
      </c>
      <c r="M56" s="48">
        <f t="shared" si="3"/>
        <v>6</v>
      </c>
      <c r="N56" s="71">
        <v>6</v>
      </c>
      <c r="O56" s="71">
        <v>6</v>
      </c>
      <c r="P56" s="71">
        <f t="shared" si="4"/>
        <v>0</v>
      </c>
      <c r="Q56" s="75">
        <v>6</v>
      </c>
      <c r="R56" s="77">
        <f t="shared" si="5"/>
        <v>0</v>
      </c>
      <c r="S56" s="71">
        <f t="shared" si="6"/>
        <v>40</v>
      </c>
      <c r="T56" s="71">
        <f t="shared" si="6"/>
        <v>40</v>
      </c>
      <c r="U56" s="71"/>
      <c r="V56" s="71">
        <f t="shared" si="7"/>
        <v>40</v>
      </c>
      <c r="W56" s="71">
        <f t="shared" si="8"/>
        <v>0</v>
      </c>
      <c r="X56" s="49">
        <f t="shared" si="10"/>
        <v>1</v>
      </c>
      <c r="Y56" s="50">
        <f t="shared" si="9"/>
        <v>1</v>
      </c>
    </row>
    <row r="57" spans="1:26" s="60" customFormat="1" ht="16.5" customHeight="1" x14ac:dyDescent="0.25">
      <c r="A57" s="57" t="s">
        <v>12</v>
      </c>
      <c r="B57" s="58" t="s">
        <v>132</v>
      </c>
      <c r="C57" s="59" t="s">
        <v>133</v>
      </c>
      <c r="D57" s="54">
        <v>40</v>
      </c>
      <c r="E57" s="54">
        <v>41</v>
      </c>
      <c r="F57" s="55">
        <v>1</v>
      </c>
      <c r="G57" s="56">
        <v>0</v>
      </c>
      <c r="H57" s="45">
        <f t="shared" si="0"/>
        <v>41</v>
      </c>
      <c r="I57" s="46">
        <f t="shared" si="1"/>
        <v>41</v>
      </c>
      <c r="J57" s="47">
        <f t="shared" si="2"/>
        <v>0</v>
      </c>
      <c r="K57" s="48">
        <f>0</f>
        <v>0</v>
      </c>
      <c r="L57" s="74">
        <v>31</v>
      </c>
      <c r="M57" s="48">
        <f t="shared" si="3"/>
        <v>10</v>
      </c>
      <c r="N57" s="71">
        <v>10</v>
      </c>
      <c r="O57" s="71">
        <v>5</v>
      </c>
      <c r="P57" s="71">
        <f t="shared" si="4"/>
        <v>5</v>
      </c>
      <c r="Q57" s="75">
        <v>5</v>
      </c>
      <c r="R57" s="77">
        <f t="shared" si="5"/>
        <v>0</v>
      </c>
      <c r="S57" s="71">
        <f t="shared" si="6"/>
        <v>41</v>
      </c>
      <c r="T57" s="71">
        <v>36</v>
      </c>
      <c r="U57" s="71">
        <f>S57-T57</f>
        <v>5</v>
      </c>
      <c r="V57" s="71">
        <f t="shared" si="7"/>
        <v>36</v>
      </c>
      <c r="W57" s="71">
        <f t="shared" si="8"/>
        <v>5</v>
      </c>
      <c r="X57" s="49">
        <f t="shared" si="10"/>
        <v>0.87804878048780488</v>
      </c>
      <c r="Y57" s="50">
        <f t="shared" si="9"/>
        <v>0.87804878048780488</v>
      </c>
    </row>
    <row r="58" spans="1:26" s="60" customFormat="1" ht="16.5" customHeight="1" x14ac:dyDescent="0.25">
      <c r="A58" s="57" t="s">
        <v>12</v>
      </c>
      <c r="B58" s="58" t="s">
        <v>132</v>
      </c>
      <c r="C58" s="61" t="s">
        <v>23</v>
      </c>
      <c r="D58" s="54">
        <v>40</v>
      </c>
      <c r="E58" s="54">
        <v>41</v>
      </c>
      <c r="F58" s="55">
        <v>1</v>
      </c>
      <c r="G58" s="56">
        <v>0</v>
      </c>
      <c r="H58" s="45">
        <f t="shared" si="0"/>
        <v>41</v>
      </c>
      <c r="I58" s="46">
        <f t="shared" si="1"/>
        <v>41</v>
      </c>
      <c r="J58" s="47">
        <f t="shared" si="2"/>
        <v>0</v>
      </c>
      <c r="K58" s="48">
        <f>0</f>
        <v>0</v>
      </c>
      <c r="L58" s="74">
        <v>33</v>
      </c>
      <c r="M58" s="48">
        <f t="shared" si="3"/>
        <v>8</v>
      </c>
      <c r="N58" s="71">
        <v>8</v>
      </c>
      <c r="O58" s="71">
        <v>8</v>
      </c>
      <c r="P58" s="71">
        <f t="shared" si="4"/>
        <v>0</v>
      </c>
      <c r="Q58" s="75">
        <v>8</v>
      </c>
      <c r="R58" s="77">
        <f t="shared" si="5"/>
        <v>0</v>
      </c>
      <c r="S58" s="71">
        <f t="shared" si="6"/>
        <v>41</v>
      </c>
      <c r="T58" s="71">
        <f t="shared" si="6"/>
        <v>41</v>
      </c>
      <c r="U58" s="71"/>
      <c r="V58" s="71">
        <f t="shared" si="7"/>
        <v>41</v>
      </c>
      <c r="W58" s="71">
        <f t="shared" si="8"/>
        <v>0</v>
      </c>
      <c r="X58" s="49">
        <f t="shared" si="10"/>
        <v>1</v>
      </c>
      <c r="Y58" s="50">
        <f t="shared" si="9"/>
        <v>1</v>
      </c>
    </row>
    <row r="59" spans="1:26" s="60" customFormat="1" ht="16.5" customHeight="1" x14ac:dyDescent="0.25">
      <c r="A59" s="57" t="s">
        <v>12</v>
      </c>
      <c r="B59" s="58" t="s">
        <v>132</v>
      </c>
      <c r="C59" s="59" t="s">
        <v>134</v>
      </c>
      <c r="D59" s="54">
        <v>40</v>
      </c>
      <c r="E59" s="54">
        <v>41</v>
      </c>
      <c r="F59" s="55">
        <v>1</v>
      </c>
      <c r="G59" s="56">
        <v>0</v>
      </c>
      <c r="H59" s="45">
        <f t="shared" si="0"/>
        <v>41</v>
      </c>
      <c r="I59" s="46">
        <f t="shared" si="1"/>
        <v>41</v>
      </c>
      <c r="J59" s="47">
        <f t="shared" si="2"/>
        <v>0</v>
      </c>
      <c r="K59" s="48">
        <f>0</f>
        <v>0</v>
      </c>
      <c r="L59" s="74">
        <v>39</v>
      </c>
      <c r="M59" s="48">
        <f t="shared" si="3"/>
        <v>2</v>
      </c>
      <c r="N59" s="71">
        <v>2</v>
      </c>
      <c r="O59" s="71">
        <v>2</v>
      </c>
      <c r="P59" s="71">
        <f t="shared" si="4"/>
        <v>0</v>
      </c>
      <c r="Q59" s="75">
        <v>2</v>
      </c>
      <c r="R59" s="77">
        <f t="shared" si="5"/>
        <v>0</v>
      </c>
      <c r="S59" s="71">
        <f t="shared" si="6"/>
        <v>41</v>
      </c>
      <c r="T59" s="71">
        <f t="shared" si="6"/>
        <v>41</v>
      </c>
      <c r="U59" s="71"/>
      <c r="V59" s="71">
        <f t="shared" si="7"/>
        <v>41</v>
      </c>
      <c r="W59" s="71">
        <f t="shared" si="8"/>
        <v>0</v>
      </c>
      <c r="X59" s="49">
        <f t="shared" si="10"/>
        <v>1</v>
      </c>
      <c r="Y59" s="50">
        <f t="shared" si="9"/>
        <v>1</v>
      </c>
    </row>
    <row r="60" spans="1:26" s="60" customFormat="1" ht="16.5" customHeight="1" x14ac:dyDescent="0.25">
      <c r="A60" s="57" t="s">
        <v>12</v>
      </c>
      <c r="B60" s="58" t="s">
        <v>132</v>
      </c>
      <c r="C60" s="59" t="s">
        <v>135</v>
      </c>
      <c r="D60" s="54">
        <v>40</v>
      </c>
      <c r="E60" s="54">
        <v>41</v>
      </c>
      <c r="F60" s="55">
        <v>1</v>
      </c>
      <c r="G60" s="56">
        <v>0</v>
      </c>
      <c r="H60" s="45">
        <f t="shared" si="0"/>
        <v>41</v>
      </c>
      <c r="I60" s="46">
        <f t="shared" si="1"/>
        <v>41</v>
      </c>
      <c r="J60" s="47">
        <f t="shared" si="2"/>
        <v>0</v>
      </c>
      <c r="K60" s="48">
        <f>0</f>
        <v>0</v>
      </c>
      <c r="L60" s="74">
        <v>34</v>
      </c>
      <c r="M60" s="48">
        <f t="shared" si="3"/>
        <v>7</v>
      </c>
      <c r="N60" s="71">
        <v>6</v>
      </c>
      <c r="O60" s="71">
        <v>2</v>
      </c>
      <c r="P60" s="71">
        <f t="shared" si="4"/>
        <v>4</v>
      </c>
      <c r="Q60" s="75">
        <v>2</v>
      </c>
      <c r="R60" s="77">
        <f t="shared" si="5"/>
        <v>0</v>
      </c>
      <c r="S60" s="71">
        <f t="shared" si="6"/>
        <v>41</v>
      </c>
      <c r="T60" s="71">
        <v>37</v>
      </c>
      <c r="U60" s="71">
        <f>S60-T60</f>
        <v>4</v>
      </c>
      <c r="V60" s="71">
        <f t="shared" si="7"/>
        <v>36</v>
      </c>
      <c r="W60" s="71">
        <f t="shared" si="8"/>
        <v>5</v>
      </c>
      <c r="X60" s="49">
        <f t="shared" si="10"/>
        <v>0.90243902439024393</v>
      </c>
      <c r="Y60" s="50">
        <f t="shared" si="9"/>
        <v>0.87804878048780488</v>
      </c>
    </row>
    <row r="61" spans="1:26" s="60" customFormat="1" ht="16.5" customHeight="1" x14ac:dyDescent="0.25">
      <c r="A61" s="57" t="s">
        <v>12</v>
      </c>
      <c r="B61" s="58" t="s">
        <v>132</v>
      </c>
      <c r="C61" s="59" t="s">
        <v>136</v>
      </c>
      <c r="D61" s="54">
        <v>50</v>
      </c>
      <c r="E61" s="54">
        <v>52</v>
      </c>
      <c r="F61" s="55">
        <v>2</v>
      </c>
      <c r="G61" s="56">
        <v>0</v>
      </c>
      <c r="H61" s="45">
        <f t="shared" si="0"/>
        <v>52</v>
      </c>
      <c r="I61" s="46">
        <f t="shared" si="1"/>
        <v>52</v>
      </c>
      <c r="J61" s="47">
        <f t="shared" si="2"/>
        <v>0</v>
      </c>
      <c r="K61" s="48">
        <f>0</f>
        <v>0</v>
      </c>
      <c r="L61" s="74">
        <v>44</v>
      </c>
      <c r="M61" s="48">
        <f t="shared" si="3"/>
        <v>8</v>
      </c>
      <c r="N61" s="71">
        <v>8</v>
      </c>
      <c r="O61" s="71">
        <v>6</v>
      </c>
      <c r="P61" s="71">
        <f t="shared" si="4"/>
        <v>2</v>
      </c>
      <c r="Q61" s="75">
        <v>6</v>
      </c>
      <c r="R61" s="77">
        <f t="shared" si="5"/>
        <v>0</v>
      </c>
      <c r="S61" s="71">
        <f t="shared" si="6"/>
        <v>52</v>
      </c>
      <c r="T61" s="71">
        <v>50</v>
      </c>
      <c r="U61" s="71">
        <f>S61-T61</f>
        <v>2</v>
      </c>
      <c r="V61" s="71">
        <f t="shared" si="7"/>
        <v>50</v>
      </c>
      <c r="W61" s="71">
        <f t="shared" si="8"/>
        <v>2</v>
      </c>
      <c r="X61" s="49">
        <f t="shared" si="10"/>
        <v>0.96153846153846156</v>
      </c>
      <c r="Y61" s="50">
        <f t="shared" si="9"/>
        <v>0.96153846153846156</v>
      </c>
    </row>
    <row r="62" spans="1:26" s="60" customFormat="1" ht="16.5" customHeight="1" x14ac:dyDescent="0.25">
      <c r="A62" s="57" t="s">
        <v>12</v>
      </c>
      <c r="B62" s="58" t="s">
        <v>132</v>
      </c>
      <c r="C62" s="59" t="s">
        <v>137</v>
      </c>
      <c r="D62" s="54">
        <v>50</v>
      </c>
      <c r="E62" s="54">
        <v>52</v>
      </c>
      <c r="F62" s="55">
        <v>2</v>
      </c>
      <c r="G62" s="56">
        <v>0</v>
      </c>
      <c r="H62" s="45">
        <f t="shared" si="0"/>
        <v>52</v>
      </c>
      <c r="I62" s="46">
        <f t="shared" si="1"/>
        <v>52</v>
      </c>
      <c r="J62" s="47">
        <f t="shared" si="2"/>
        <v>0</v>
      </c>
      <c r="K62" s="48">
        <f>0</f>
        <v>0</v>
      </c>
      <c r="L62" s="74">
        <v>42</v>
      </c>
      <c r="M62" s="48">
        <f t="shared" si="3"/>
        <v>10</v>
      </c>
      <c r="N62" s="71">
        <v>10</v>
      </c>
      <c r="O62" s="71">
        <v>10</v>
      </c>
      <c r="P62" s="71">
        <f t="shared" si="4"/>
        <v>0</v>
      </c>
      <c r="Q62" s="75">
        <v>10</v>
      </c>
      <c r="R62" s="77">
        <f t="shared" si="5"/>
        <v>0</v>
      </c>
      <c r="S62" s="71">
        <f t="shared" si="6"/>
        <v>52</v>
      </c>
      <c r="T62" s="71">
        <f t="shared" si="6"/>
        <v>52</v>
      </c>
      <c r="U62" s="71"/>
      <c r="V62" s="71">
        <f t="shared" si="7"/>
        <v>52</v>
      </c>
      <c r="W62" s="71">
        <f t="shared" si="8"/>
        <v>0</v>
      </c>
      <c r="X62" s="49">
        <f t="shared" si="10"/>
        <v>1</v>
      </c>
      <c r="Y62" s="50">
        <f t="shared" si="9"/>
        <v>1</v>
      </c>
    </row>
    <row r="63" spans="1:26" s="60" customFormat="1" ht="16.5" customHeight="1" x14ac:dyDescent="0.25">
      <c r="A63" s="57" t="s">
        <v>12</v>
      </c>
      <c r="B63" s="58" t="s">
        <v>138</v>
      </c>
      <c r="C63" s="59" t="s">
        <v>139</v>
      </c>
      <c r="D63" s="54">
        <v>55</v>
      </c>
      <c r="E63" s="54">
        <v>57</v>
      </c>
      <c r="F63" s="55">
        <v>2</v>
      </c>
      <c r="G63" s="56">
        <v>0</v>
      </c>
      <c r="H63" s="45">
        <f t="shared" si="0"/>
        <v>57</v>
      </c>
      <c r="I63" s="46">
        <f t="shared" si="1"/>
        <v>57</v>
      </c>
      <c r="J63" s="47">
        <f t="shared" si="2"/>
        <v>0</v>
      </c>
      <c r="K63" s="48">
        <f>0</f>
        <v>0</v>
      </c>
      <c r="L63" s="74">
        <v>50</v>
      </c>
      <c r="M63" s="48">
        <f t="shared" si="3"/>
        <v>7</v>
      </c>
      <c r="N63" s="71">
        <v>7</v>
      </c>
      <c r="O63" s="71">
        <v>7</v>
      </c>
      <c r="P63" s="71">
        <f t="shared" si="4"/>
        <v>0</v>
      </c>
      <c r="Q63" s="75">
        <v>7</v>
      </c>
      <c r="R63" s="77">
        <f t="shared" si="5"/>
        <v>0</v>
      </c>
      <c r="S63" s="71">
        <f t="shared" si="6"/>
        <v>57</v>
      </c>
      <c r="T63" s="71">
        <f t="shared" si="6"/>
        <v>57</v>
      </c>
      <c r="U63" s="71"/>
      <c r="V63" s="71">
        <f t="shared" si="7"/>
        <v>57</v>
      </c>
      <c r="W63" s="71">
        <f t="shared" si="8"/>
        <v>0</v>
      </c>
      <c r="X63" s="49">
        <f t="shared" si="10"/>
        <v>1</v>
      </c>
      <c r="Y63" s="50">
        <f t="shared" si="9"/>
        <v>1</v>
      </c>
      <c r="Z63" s="51"/>
    </row>
    <row r="64" spans="1:26" s="60" customFormat="1" ht="16.5" customHeight="1" x14ac:dyDescent="0.25">
      <c r="A64" s="57" t="s">
        <v>12</v>
      </c>
      <c r="B64" s="58" t="s">
        <v>138</v>
      </c>
      <c r="C64" s="61" t="s">
        <v>24</v>
      </c>
      <c r="D64" s="54">
        <v>50</v>
      </c>
      <c r="E64" s="54">
        <v>52</v>
      </c>
      <c r="F64" s="55">
        <v>2</v>
      </c>
      <c r="G64" s="56">
        <v>0</v>
      </c>
      <c r="H64" s="45">
        <f t="shared" si="0"/>
        <v>52</v>
      </c>
      <c r="I64" s="46">
        <f t="shared" si="1"/>
        <v>52</v>
      </c>
      <c r="J64" s="47">
        <f t="shared" si="2"/>
        <v>0</v>
      </c>
      <c r="K64" s="48">
        <f>0</f>
        <v>0</v>
      </c>
      <c r="L64" s="74">
        <v>43</v>
      </c>
      <c r="M64" s="48">
        <f t="shared" si="3"/>
        <v>9</v>
      </c>
      <c r="N64" s="71">
        <v>9</v>
      </c>
      <c r="O64" s="71">
        <v>9</v>
      </c>
      <c r="P64" s="71">
        <f t="shared" si="4"/>
        <v>0</v>
      </c>
      <c r="Q64" s="75">
        <v>9</v>
      </c>
      <c r="R64" s="77">
        <f t="shared" si="5"/>
        <v>0</v>
      </c>
      <c r="S64" s="71">
        <f t="shared" si="6"/>
        <v>52</v>
      </c>
      <c r="T64" s="71">
        <f t="shared" si="6"/>
        <v>52</v>
      </c>
      <c r="U64" s="71"/>
      <c r="V64" s="71">
        <f t="shared" si="7"/>
        <v>52</v>
      </c>
      <c r="W64" s="71">
        <f t="shared" si="8"/>
        <v>0</v>
      </c>
      <c r="X64" s="49">
        <f t="shared" si="10"/>
        <v>1</v>
      </c>
      <c r="Y64" s="50">
        <f t="shared" si="9"/>
        <v>1</v>
      </c>
      <c r="Z64" s="51"/>
    </row>
    <row r="65" spans="1:26" s="60" customFormat="1" ht="16.5" customHeight="1" x14ac:dyDescent="0.25">
      <c r="A65" s="57" t="s">
        <v>12</v>
      </c>
      <c r="B65" s="58" t="s">
        <v>138</v>
      </c>
      <c r="C65" s="59" t="s">
        <v>123</v>
      </c>
      <c r="D65" s="54">
        <v>60</v>
      </c>
      <c r="E65" s="54">
        <v>61</v>
      </c>
      <c r="F65" s="55">
        <v>2</v>
      </c>
      <c r="G65" s="56">
        <v>1</v>
      </c>
      <c r="H65" s="45">
        <f t="shared" si="0"/>
        <v>62</v>
      </c>
      <c r="I65" s="46">
        <f t="shared" si="1"/>
        <v>62</v>
      </c>
      <c r="J65" s="47">
        <f t="shared" si="2"/>
        <v>0</v>
      </c>
      <c r="K65" s="48">
        <f>0</f>
        <v>0</v>
      </c>
      <c r="L65" s="74">
        <v>57</v>
      </c>
      <c r="M65" s="48">
        <f t="shared" si="3"/>
        <v>5</v>
      </c>
      <c r="N65" s="71">
        <v>5</v>
      </c>
      <c r="O65" s="71">
        <v>5</v>
      </c>
      <c r="P65" s="71">
        <f t="shared" si="4"/>
        <v>0</v>
      </c>
      <c r="Q65" s="75">
        <v>5</v>
      </c>
      <c r="R65" s="77">
        <f t="shared" si="5"/>
        <v>0</v>
      </c>
      <c r="S65" s="71">
        <f t="shared" si="6"/>
        <v>62</v>
      </c>
      <c r="T65" s="71">
        <f t="shared" si="6"/>
        <v>62</v>
      </c>
      <c r="U65" s="71"/>
      <c r="V65" s="71">
        <f t="shared" si="7"/>
        <v>62</v>
      </c>
      <c r="W65" s="71">
        <f t="shared" si="8"/>
        <v>0</v>
      </c>
      <c r="X65" s="49">
        <f t="shared" si="10"/>
        <v>1</v>
      </c>
      <c r="Y65" s="50">
        <f t="shared" si="9"/>
        <v>1</v>
      </c>
      <c r="Z65" s="51"/>
    </row>
    <row r="66" spans="1:26" s="60" customFormat="1" ht="16.5" customHeight="1" x14ac:dyDescent="0.25">
      <c r="A66" s="57" t="s">
        <v>12</v>
      </c>
      <c r="B66" s="58" t="s">
        <v>138</v>
      </c>
      <c r="C66" s="59" t="s">
        <v>131</v>
      </c>
      <c r="D66" s="54">
        <v>50</v>
      </c>
      <c r="E66" s="54">
        <v>52</v>
      </c>
      <c r="F66" s="55">
        <v>2</v>
      </c>
      <c r="G66" s="56">
        <v>0</v>
      </c>
      <c r="H66" s="45">
        <f t="shared" si="0"/>
        <v>52</v>
      </c>
      <c r="I66" s="46">
        <f t="shared" si="1"/>
        <v>52</v>
      </c>
      <c r="J66" s="47">
        <f t="shared" si="2"/>
        <v>0</v>
      </c>
      <c r="K66" s="48">
        <f>0</f>
        <v>0</v>
      </c>
      <c r="L66" s="74">
        <v>48</v>
      </c>
      <c r="M66" s="48">
        <f t="shared" si="3"/>
        <v>4</v>
      </c>
      <c r="N66" s="71">
        <v>4</v>
      </c>
      <c r="O66" s="71">
        <v>4</v>
      </c>
      <c r="P66" s="71">
        <f t="shared" si="4"/>
        <v>0</v>
      </c>
      <c r="Q66" s="75">
        <v>4</v>
      </c>
      <c r="R66" s="77">
        <f t="shared" si="5"/>
        <v>0</v>
      </c>
      <c r="S66" s="71">
        <f t="shared" si="6"/>
        <v>52</v>
      </c>
      <c r="T66" s="71">
        <f t="shared" si="6"/>
        <v>52</v>
      </c>
      <c r="U66" s="71"/>
      <c r="V66" s="71">
        <f t="shared" si="7"/>
        <v>52</v>
      </c>
      <c r="W66" s="71">
        <f t="shared" si="8"/>
        <v>0</v>
      </c>
      <c r="X66" s="49">
        <f t="shared" si="10"/>
        <v>1</v>
      </c>
      <c r="Y66" s="50">
        <f t="shared" si="9"/>
        <v>1</v>
      </c>
      <c r="Z66" s="51"/>
    </row>
    <row r="67" spans="1:26" s="60" customFormat="1" ht="16.5" customHeight="1" x14ac:dyDescent="0.25">
      <c r="A67" s="57" t="s">
        <v>12</v>
      </c>
      <c r="B67" s="58" t="s">
        <v>138</v>
      </c>
      <c r="C67" s="61" t="s">
        <v>25</v>
      </c>
      <c r="D67" s="54">
        <v>50</v>
      </c>
      <c r="E67" s="54">
        <v>52</v>
      </c>
      <c r="F67" s="55">
        <v>2</v>
      </c>
      <c r="G67" s="56">
        <v>0</v>
      </c>
      <c r="H67" s="45">
        <f t="shared" si="0"/>
        <v>52</v>
      </c>
      <c r="I67" s="46">
        <f t="shared" si="1"/>
        <v>52</v>
      </c>
      <c r="J67" s="47">
        <f t="shared" si="2"/>
        <v>0</v>
      </c>
      <c r="K67" s="48">
        <f>0</f>
        <v>0</v>
      </c>
      <c r="L67" s="74">
        <v>47</v>
      </c>
      <c r="M67" s="48">
        <f t="shared" si="3"/>
        <v>5</v>
      </c>
      <c r="N67" s="71">
        <v>5</v>
      </c>
      <c r="O67" s="71">
        <v>5</v>
      </c>
      <c r="P67" s="71">
        <f t="shared" si="4"/>
        <v>0</v>
      </c>
      <c r="Q67" s="75">
        <v>5</v>
      </c>
      <c r="R67" s="77">
        <f t="shared" si="5"/>
        <v>0</v>
      </c>
      <c r="S67" s="71">
        <f t="shared" si="6"/>
        <v>52</v>
      </c>
      <c r="T67" s="71">
        <f t="shared" si="6"/>
        <v>52</v>
      </c>
      <c r="U67" s="71"/>
      <c r="V67" s="71">
        <f t="shared" si="7"/>
        <v>52</v>
      </c>
      <c r="W67" s="71">
        <f t="shared" si="8"/>
        <v>0</v>
      </c>
      <c r="X67" s="49">
        <f t="shared" si="10"/>
        <v>1</v>
      </c>
      <c r="Y67" s="50">
        <f t="shared" si="9"/>
        <v>1</v>
      </c>
    </row>
    <row r="68" spans="1:26" s="60" customFormat="1" ht="16.5" customHeight="1" x14ac:dyDescent="0.25">
      <c r="A68" s="57" t="s">
        <v>12</v>
      </c>
      <c r="B68" s="58" t="s">
        <v>138</v>
      </c>
      <c r="C68" s="61" t="s">
        <v>26</v>
      </c>
      <c r="D68" s="54">
        <v>50</v>
      </c>
      <c r="E68" s="54">
        <v>52</v>
      </c>
      <c r="F68" s="55">
        <v>2</v>
      </c>
      <c r="G68" s="56">
        <v>0</v>
      </c>
      <c r="H68" s="45">
        <f t="shared" si="0"/>
        <v>52</v>
      </c>
      <c r="I68" s="46">
        <f t="shared" si="1"/>
        <v>52</v>
      </c>
      <c r="J68" s="47">
        <f t="shared" si="2"/>
        <v>0</v>
      </c>
      <c r="K68" s="48">
        <f>0</f>
        <v>0</v>
      </c>
      <c r="L68" s="74">
        <v>42</v>
      </c>
      <c r="M68" s="48">
        <f t="shared" si="3"/>
        <v>10</v>
      </c>
      <c r="N68" s="71">
        <v>10</v>
      </c>
      <c r="O68" s="71">
        <v>10</v>
      </c>
      <c r="P68" s="71">
        <f t="shared" si="4"/>
        <v>0</v>
      </c>
      <c r="Q68" s="75">
        <v>10</v>
      </c>
      <c r="R68" s="77">
        <f t="shared" si="5"/>
        <v>0</v>
      </c>
      <c r="S68" s="71">
        <f t="shared" si="6"/>
        <v>52</v>
      </c>
      <c r="T68" s="71">
        <f t="shared" si="6"/>
        <v>52</v>
      </c>
      <c r="U68" s="71"/>
      <c r="V68" s="71">
        <f t="shared" si="7"/>
        <v>52</v>
      </c>
      <c r="W68" s="71">
        <f t="shared" si="8"/>
        <v>0</v>
      </c>
      <c r="X68" s="49">
        <f t="shared" si="10"/>
        <v>1</v>
      </c>
      <c r="Y68" s="50">
        <f t="shared" si="9"/>
        <v>1</v>
      </c>
    </row>
    <row r="69" spans="1:26" s="60" customFormat="1" ht="16.5" customHeight="1" x14ac:dyDescent="0.25">
      <c r="A69" s="57" t="s">
        <v>12</v>
      </c>
      <c r="B69" s="58" t="s">
        <v>138</v>
      </c>
      <c r="C69" s="59" t="s">
        <v>140</v>
      </c>
      <c r="D69" s="54">
        <v>40</v>
      </c>
      <c r="E69" s="54">
        <v>41</v>
      </c>
      <c r="F69" s="55">
        <v>1</v>
      </c>
      <c r="G69" s="56">
        <v>0</v>
      </c>
      <c r="H69" s="45">
        <f t="shared" ref="H69:H132" si="11">D69+F69</f>
        <v>41</v>
      </c>
      <c r="I69" s="46">
        <f t="shared" ref="I69:I132" si="12">E69+G69</f>
        <v>41</v>
      </c>
      <c r="J69" s="47">
        <f t="shared" ref="J69:J104" si="13">D69+F69-G69-E69</f>
        <v>0</v>
      </c>
      <c r="K69" s="48">
        <f>0</f>
        <v>0</v>
      </c>
      <c r="L69" s="74">
        <v>37</v>
      </c>
      <c r="M69" s="48">
        <f t="shared" ref="M69:M132" si="14">I69-L69</f>
        <v>4</v>
      </c>
      <c r="N69" s="71">
        <v>4</v>
      </c>
      <c r="O69" s="71">
        <v>4</v>
      </c>
      <c r="P69" s="71">
        <f t="shared" ref="P69:P132" si="15">N69-O69</f>
        <v>0</v>
      </c>
      <c r="Q69" s="75">
        <v>4</v>
      </c>
      <c r="R69" s="77">
        <f t="shared" ref="R69:R132" si="16">O69-Q69</f>
        <v>0</v>
      </c>
      <c r="S69" s="71">
        <f t="shared" ref="S69:T132" si="17">H69</f>
        <v>41</v>
      </c>
      <c r="T69" s="71">
        <f t="shared" si="17"/>
        <v>41</v>
      </c>
      <c r="U69" s="71"/>
      <c r="V69" s="71">
        <f t="shared" ref="V69:V132" si="18">L69+Q69</f>
        <v>41</v>
      </c>
      <c r="W69" s="71">
        <f t="shared" ref="W69:W132" si="19">S69-V69</f>
        <v>0</v>
      </c>
      <c r="X69" s="49">
        <f t="shared" ref="X69:X132" si="20">T69/S69</f>
        <v>1</v>
      </c>
      <c r="Y69" s="50">
        <f t="shared" ref="Y69:Y132" si="21">V69/S69</f>
        <v>1</v>
      </c>
    </row>
    <row r="70" spans="1:26" s="60" customFormat="1" ht="16.5" customHeight="1" x14ac:dyDescent="0.25">
      <c r="A70" s="57" t="s">
        <v>12</v>
      </c>
      <c r="B70" s="58" t="s">
        <v>138</v>
      </c>
      <c r="C70" s="61" t="s">
        <v>27</v>
      </c>
      <c r="D70" s="54">
        <v>40</v>
      </c>
      <c r="E70" s="54">
        <v>41</v>
      </c>
      <c r="F70" s="55">
        <v>1</v>
      </c>
      <c r="G70" s="56">
        <v>0</v>
      </c>
      <c r="H70" s="45">
        <f t="shared" si="11"/>
        <v>41</v>
      </c>
      <c r="I70" s="46">
        <f t="shared" si="12"/>
        <v>41</v>
      </c>
      <c r="J70" s="47">
        <f t="shared" si="13"/>
        <v>0</v>
      </c>
      <c r="K70" s="48">
        <f>0</f>
        <v>0</v>
      </c>
      <c r="L70" s="74">
        <v>32</v>
      </c>
      <c r="M70" s="48">
        <f t="shared" si="14"/>
        <v>9</v>
      </c>
      <c r="N70" s="71">
        <v>9</v>
      </c>
      <c r="O70" s="71">
        <v>9</v>
      </c>
      <c r="P70" s="71">
        <f t="shared" si="15"/>
        <v>0</v>
      </c>
      <c r="Q70" s="75">
        <v>9</v>
      </c>
      <c r="R70" s="77">
        <f t="shared" si="16"/>
        <v>0</v>
      </c>
      <c r="S70" s="71">
        <f t="shared" si="17"/>
        <v>41</v>
      </c>
      <c r="T70" s="71">
        <f t="shared" si="17"/>
        <v>41</v>
      </c>
      <c r="U70" s="71"/>
      <c r="V70" s="71">
        <f t="shared" si="18"/>
        <v>41</v>
      </c>
      <c r="W70" s="71">
        <f t="shared" si="19"/>
        <v>0</v>
      </c>
      <c r="X70" s="49">
        <f t="shared" si="20"/>
        <v>1</v>
      </c>
      <c r="Y70" s="50">
        <f t="shared" si="21"/>
        <v>1</v>
      </c>
    </row>
    <row r="71" spans="1:26" s="60" customFormat="1" ht="16.5" customHeight="1" x14ac:dyDescent="0.25">
      <c r="A71" s="57" t="s">
        <v>12</v>
      </c>
      <c r="B71" s="58" t="s">
        <v>138</v>
      </c>
      <c r="C71" s="59" t="s">
        <v>124</v>
      </c>
      <c r="D71" s="54">
        <v>60</v>
      </c>
      <c r="E71" s="54">
        <v>62</v>
      </c>
      <c r="F71" s="55">
        <v>2</v>
      </c>
      <c r="G71" s="56">
        <v>0</v>
      </c>
      <c r="H71" s="45">
        <f t="shared" si="11"/>
        <v>62</v>
      </c>
      <c r="I71" s="46">
        <f t="shared" si="12"/>
        <v>62</v>
      </c>
      <c r="J71" s="47">
        <f t="shared" si="13"/>
        <v>0</v>
      </c>
      <c r="K71" s="48">
        <f>0</f>
        <v>0</v>
      </c>
      <c r="L71" s="74">
        <v>58</v>
      </c>
      <c r="M71" s="48">
        <f t="shared" si="14"/>
        <v>4</v>
      </c>
      <c r="N71" s="71">
        <v>4</v>
      </c>
      <c r="O71" s="71">
        <v>4</v>
      </c>
      <c r="P71" s="71">
        <f t="shared" si="15"/>
        <v>0</v>
      </c>
      <c r="Q71" s="75">
        <v>4</v>
      </c>
      <c r="R71" s="77">
        <f t="shared" si="16"/>
        <v>0</v>
      </c>
      <c r="S71" s="71">
        <f t="shared" si="17"/>
        <v>62</v>
      </c>
      <c r="T71" s="71">
        <f t="shared" si="17"/>
        <v>62</v>
      </c>
      <c r="U71" s="71"/>
      <c r="V71" s="71">
        <f t="shared" si="18"/>
        <v>62</v>
      </c>
      <c r="W71" s="71">
        <f t="shared" si="19"/>
        <v>0</v>
      </c>
      <c r="X71" s="49">
        <f t="shared" si="20"/>
        <v>1</v>
      </c>
      <c r="Y71" s="50">
        <f t="shared" si="21"/>
        <v>1</v>
      </c>
    </row>
    <row r="72" spans="1:26" s="60" customFormat="1" ht="16.5" customHeight="1" x14ac:dyDescent="0.25">
      <c r="A72" s="57" t="s">
        <v>12</v>
      </c>
      <c r="B72" s="58" t="s">
        <v>138</v>
      </c>
      <c r="C72" s="59" t="s">
        <v>141</v>
      </c>
      <c r="D72" s="54">
        <v>50</v>
      </c>
      <c r="E72" s="54">
        <v>52</v>
      </c>
      <c r="F72" s="55">
        <v>2</v>
      </c>
      <c r="G72" s="56">
        <v>0</v>
      </c>
      <c r="H72" s="45">
        <f t="shared" si="11"/>
        <v>52</v>
      </c>
      <c r="I72" s="46">
        <f t="shared" si="12"/>
        <v>52</v>
      </c>
      <c r="J72" s="47">
        <f t="shared" si="13"/>
        <v>0</v>
      </c>
      <c r="K72" s="48">
        <f>0</f>
        <v>0</v>
      </c>
      <c r="L72" s="74">
        <v>47</v>
      </c>
      <c r="M72" s="48">
        <f t="shared" si="14"/>
        <v>5</v>
      </c>
      <c r="N72" s="71">
        <v>5</v>
      </c>
      <c r="O72" s="71">
        <v>5</v>
      </c>
      <c r="P72" s="71">
        <f t="shared" si="15"/>
        <v>0</v>
      </c>
      <c r="Q72" s="75">
        <v>5</v>
      </c>
      <c r="R72" s="77">
        <f t="shared" si="16"/>
        <v>0</v>
      </c>
      <c r="S72" s="71">
        <f t="shared" si="17"/>
        <v>52</v>
      </c>
      <c r="T72" s="71">
        <f t="shared" si="17"/>
        <v>52</v>
      </c>
      <c r="U72" s="71"/>
      <c r="V72" s="71">
        <f t="shared" si="18"/>
        <v>52</v>
      </c>
      <c r="W72" s="71">
        <f t="shared" si="19"/>
        <v>0</v>
      </c>
      <c r="X72" s="49">
        <f t="shared" si="20"/>
        <v>1</v>
      </c>
      <c r="Y72" s="50">
        <f t="shared" si="21"/>
        <v>1</v>
      </c>
    </row>
    <row r="73" spans="1:26" s="60" customFormat="1" ht="16.5" customHeight="1" x14ac:dyDescent="0.25">
      <c r="A73" s="57" t="s">
        <v>12</v>
      </c>
      <c r="B73" s="58" t="s">
        <v>138</v>
      </c>
      <c r="C73" s="59" t="s">
        <v>125</v>
      </c>
      <c r="D73" s="54">
        <v>50</v>
      </c>
      <c r="E73" s="54">
        <v>51</v>
      </c>
      <c r="F73" s="55">
        <v>2</v>
      </c>
      <c r="G73" s="56">
        <v>1</v>
      </c>
      <c r="H73" s="45">
        <f t="shared" si="11"/>
        <v>52</v>
      </c>
      <c r="I73" s="46">
        <f t="shared" si="12"/>
        <v>52</v>
      </c>
      <c r="J73" s="47">
        <f t="shared" si="13"/>
        <v>0</v>
      </c>
      <c r="K73" s="48">
        <f>0</f>
        <v>0</v>
      </c>
      <c r="L73" s="74">
        <v>41</v>
      </c>
      <c r="M73" s="48">
        <f t="shared" si="14"/>
        <v>11</v>
      </c>
      <c r="N73" s="71">
        <v>11</v>
      </c>
      <c r="O73" s="71">
        <v>11</v>
      </c>
      <c r="P73" s="71">
        <f t="shared" si="15"/>
        <v>0</v>
      </c>
      <c r="Q73" s="75">
        <v>11</v>
      </c>
      <c r="R73" s="77">
        <f t="shared" si="16"/>
        <v>0</v>
      </c>
      <c r="S73" s="71">
        <f t="shared" si="17"/>
        <v>52</v>
      </c>
      <c r="T73" s="71">
        <f t="shared" si="17"/>
        <v>52</v>
      </c>
      <c r="U73" s="71"/>
      <c r="V73" s="71">
        <f t="shared" si="18"/>
        <v>52</v>
      </c>
      <c r="W73" s="71">
        <f t="shared" si="19"/>
        <v>0</v>
      </c>
      <c r="X73" s="49">
        <f t="shared" si="20"/>
        <v>1</v>
      </c>
      <c r="Y73" s="50">
        <f t="shared" si="21"/>
        <v>1</v>
      </c>
    </row>
    <row r="74" spans="1:26" s="60" customFormat="1" ht="16.5" customHeight="1" x14ac:dyDescent="0.25">
      <c r="A74" s="57" t="s">
        <v>12</v>
      </c>
      <c r="B74" s="58" t="s">
        <v>138</v>
      </c>
      <c r="C74" s="59" t="s">
        <v>142</v>
      </c>
      <c r="D74" s="54">
        <v>40</v>
      </c>
      <c r="E74" s="54">
        <v>41</v>
      </c>
      <c r="F74" s="55">
        <v>1</v>
      </c>
      <c r="G74" s="56">
        <v>0</v>
      </c>
      <c r="H74" s="45">
        <f t="shared" si="11"/>
        <v>41</v>
      </c>
      <c r="I74" s="46">
        <f t="shared" si="12"/>
        <v>41</v>
      </c>
      <c r="J74" s="47">
        <f t="shared" si="13"/>
        <v>0</v>
      </c>
      <c r="K74" s="48">
        <f>0</f>
        <v>0</v>
      </c>
      <c r="L74" s="74">
        <v>31</v>
      </c>
      <c r="M74" s="48">
        <f t="shared" si="14"/>
        <v>10</v>
      </c>
      <c r="N74" s="71">
        <v>10</v>
      </c>
      <c r="O74" s="71">
        <v>10</v>
      </c>
      <c r="P74" s="71">
        <f t="shared" si="15"/>
        <v>0</v>
      </c>
      <c r="Q74" s="75">
        <v>10</v>
      </c>
      <c r="R74" s="77">
        <f t="shared" si="16"/>
        <v>0</v>
      </c>
      <c r="S74" s="71">
        <f t="shared" si="17"/>
        <v>41</v>
      </c>
      <c r="T74" s="71">
        <f t="shared" si="17"/>
        <v>41</v>
      </c>
      <c r="U74" s="71"/>
      <c r="V74" s="71">
        <f t="shared" si="18"/>
        <v>41</v>
      </c>
      <c r="W74" s="71">
        <f t="shared" si="19"/>
        <v>0</v>
      </c>
      <c r="X74" s="49">
        <f t="shared" si="20"/>
        <v>1</v>
      </c>
      <c r="Y74" s="50">
        <f t="shared" si="21"/>
        <v>1</v>
      </c>
    </row>
    <row r="75" spans="1:26" s="60" customFormat="1" ht="16.5" customHeight="1" x14ac:dyDescent="0.25">
      <c r="A75" s="57" t="s">
        <v>12</v>
      </c>
      <c r="B75" s="58" t="s">
        <v>138</v>
      </c>
      <c r="C75" s="59" t="s">
        <v>118</v>
      </c>
      <c r="D75" s="54">
        <v>50</v>
      </c>
      <c r="E75" s="54">
        <v>52</v>
      </c>
      <c r="F75" s="55">
        <v>2</v>
      </c>
      <c r="G75" s="56">
        <v>0</v>
      </c>
      <c r="H75" s="45">
        <f t="shared" si="11"/>
        <v>52</v>
      </c>
      <c r="I75" s="46">
        <f t="shared" si="12"/>
        <v>52</v>
      </c>
      <c r="J75" s="47">
        <f t="shared" si="13"/>
        <v>0</v>
      </c>
      <c r="K75" s="48">
        <f>0</f>
        <v>0</v>
      </c>
      <c r="L75" s="74">
        <v>45</v>
      </c>
      <c r="M75" s="48">
        <f t="shared" si="14"/>
        <v>7</v>
      </c>
      <c r="N75" s="71">
        <v>7</v>
      </c>
      <c r="O75" s="71">
        <v>7</v>
      </c>
      <c r="P75" s="71">
        <f t="shared" si="15"/>
        <v>0</v>
      </c>
      <c r="Q75" s="75">
        <v>7</v>
      </c>
      <c r="R75" s="77">
        <f t="shared" si="16"/>
        <v>0</v>
      </c>
      <c r="S75" s="71">
        <f t="shared" si="17"/>
        <v>52</v>
      </c>
      <c r="T75" s="71">
        <f t="shared" si="17"/>
        <v>52</v>
      </c>
      <c r="U75" s="71"/>
      <c r="V75" s="71">
        <f t="shared" si="18"/>
        <v>52</v>
      </c>
      <c r="W75" s="71">
        <f t="shared" si="19"/>
        <v>0</v>
      </c>
      <c r="X75" s="49">
        <f t="shared" si="20"/>
        <v>1</v>
      </c>
      <c r="Y75" s="50">
        <f t="shared" si="21"/>
        <v>1</v>
      </c>
      <c r="Z75" s="51"/>
    </row>
    <row r="76" spans="1:26" s="60" customFormat="1" ht="16.5" customHeight="1" x14ac:dyDescent="0.25">
      <c r="A76" s="57" t="s">
        <v>12</v>
      </c>
      <c r="B76" s="58" t="s">
        <v>138</v>
      </c>
      <c r="C76" s="59" t="s">
        <v>143</v>
      </c>
      <c r="D76" s="54">
        <v>50</v>
      </c>
      <c r="E76" s="54">
        <v>52</v>
      </c>
      <c r="F76" s="55">
        <v>2</v>
      </c>
      <c r="G76" s="56">
        <v>0</v>
      </c>
      <c r="H76" s="45">
        <f t="shared" si="11"/>
        <v>52</v>
      </c>
      <c r="I76" s="46">
        <f t="shared" si="12"/>
        <v>52</v>
      </c>
      <c r="J76" s="47">
        <f t="shared" si="13"/>
        <v>0</v>
      </c>
      <c r="K76" s="48">
        <f>0</f>
        <v>0</v>
      </c>
      <c r="L76" s="74">
        <v>44</v>
      </c>
      <c r="M76" s="48">
        <f t="shared" si="14"/>
        <v>8</v>
      </c>
      <c r="N76" s="71">
        <v>8</v>
      </c>
      <c r="O76" s="71">
        <v>8</v>
      </c>
      <c r="P76" s="71">
        <f t="shared" si="15"/>
        <v>0</v>
      </c>
      <c r="Q76" s="75">
        <v>8</v>
      </c>
      <c r="R76" s="77">
        <f t="shared" si="16"/>
        <v>0</v>
      </c>
      <c r="S76" s="71">
        <f t="shared" si="17"/>
        <v>52</v>
      </c>
      <c r="T76" s="71">
        <f t="shared" si="17"/>
        <v>52</v>
      </c>
      <c r="U76" s="71"/>
      <c r="V76" s="71">
        <f t="shared" si="18"/>
        <v>52</v>
      </c>
      <c r="W76" s="71">
        <f t="shared" si="19"/>
        <v>0</v>
      </c>
      <c r="X76" s="49">
        <f t="shared" si="20"/>
        <v>1</v>
      </c>
      <c r="Y76" s="50">
        <f t="shared" si="21"/>
        <v>1</v>
      </c>
      <c r="Z76" s="51"/>
    </row>
    <row r="77" spans="1:26" s="60" customFormat="1" ht="16.5" customHeight="1" x14ac:dyDescent="0.25">
      <c r="A77" s="57" t="s">
        <v>12</v>
      </c>
      <c r="B77" s="58" t="s">
        <v>138</v>
      </c>
      <c r="C77" s="59" t="s">
        <v>28</v>
      </c>
      <c r="D77" s="54">
        <v>60</v>
      </c>
      <c r="E77" s="54">
        <v>62</v>
      </c>
      <c r="F77" s="55">
        <v>2</v>
      </c>
      <c r="G77" s="56">
        <v>0</v>
      </c>
      <c r="H77" s="45">
        <f t="shared" si="11"/>
        <v>62</v>
      </c>
      <c r="I77" s="46">
        <f t="shared" si="12"/>
        <v>62</v>
      </c>
      <c r="J77" s="47">
        <f t="shared" si="13"/>
        <v>0</v>
      </c>
      <c r="K77" s="48">
        <f>0</f>
        <v>0</v>
      </c>
      <c r="L77" s="74">
        <v>56</v>
      </c>
      <c r="M77" s="48">
        <f t="shared" si="14"/>
        <v>6</v>
      </c>
      <c r="N77" s="71">
        <v>6</v>
      </c>
      <c r="O77" s="71">
        <v>6</v>
      </c>
      <c r="P77" s="71">
        <f t="shared" si="15"/>
        <v>0</v>
      </c>
      <c r="Q77" s="75">
        <v>6</v>
      </c>
      <c r="R77" s="77">
        <f t="shared" si="16"/>
        <v>0</v>
      </c>
      <c r="S77" s="71">
        <f t="shared" si="17"/>
        <v>62</v>
      </c>
      <c r="T77" s="71">
        <f t="shared" si="17"/>
        <v>62</v>
      </c>
      <c r="U77" s="71"/>
      <c r="V77" s="71">
        <f t="shared" si="18"/>
        <v>62</v>
      </c>
      <c r="W77" s="71">
        <f t="shared" si="19"/>
        <v>0</v>
      </c>
      <c r="X77" s="49">
        <f t="shared" si="20"/>
        <v>1</v>
      </c>
      <c r="Y77" s="50">
        <f t="shared" si="21"/>
        <v>1</v>
      </c>
    </row>
    <row r="78" spans="1:26" s="60" customFormat="1" ht="16.5" customHeight="1" x14ac:dyDescent="0.25">
      <c r="A78" s="57" t="s">
        <v>12</v>
      </c>
      <c r="B78" s="58" t="s">
        <v>138</v>
      </c>
      <c r="C78" s="59" t="s">
        <v>144</v>
      </c>
      <c r="D78" s="54">
        <v>50</v>
      </c>
      <c r="E78" s="54">
        <v>52</v>
      </c>
      <c r="F78" s="55">
        <v>2</v>
      </c>
      <c r="G78" s="56">
        <v>0</v>
      </c>
      <c r="H78" s="45">
        <f t="shared" si="11"/>
        <v>52</v>
      </c>
      <c r="I78" s="46">
        <f t="shared" si="12"/>
        <v>52</v>
      </c>
      <c r="J78" s="47">
        <f t="shared" si="13"/>
        <v>0</v>
      </c>
      <c r="K78" s="48">
        <f>0</f>
        <v>0</v>
      </c>
      <c r="L78" s="74">
        <v>45</v>
      </c>
      <c r="M78" s="48">
        <f t="shared" si="14"/>
        <v>7</v>
      </c>
      <c r="N78" s="71">
        <v>7</v>
      </c>
      <c r="O78" s="71">
        <v>7</v>
      </c>
      <c r="P78" s="71">
        <f t="shared" si="15"/>
        <v>0</v>
      </c>
      <c r="Q78" s="75">
        <v>7</v>
      </c>
      <c r="R78" s="77">
        <f t="shared" si="16"/>
        <v>0</v>
      </c>
      <c r="S78" s="71">
        <f t="shared" si="17"/>
        <v>52</v>
      </c>
      <c r="T78" s="71">
        <f t="shared" si="17"/>
        <v>52</v>
      </c>
      <c r="U78" s="71"/>
      <c r="V78" s="71">
        <f t="shared" si="18"/>
        <v>52</v>
      </c>
      <c r="W78" s="71">
        <f t="shared" si="19"/>
        <v>0</v>
      </c>
      <c r="X78" s="49">
        <f t="shared" si="20"/>
        <v>1</v>
      </c>
      <c r="Y78" s="50">
        <f t="shared" si="21"/>
        <v>1</v>
      </c>
    </row>
    <row r="79" spans="1:26" s="60" customFormat="1" ht="16.5" customHeight="1" x14ac:dyDescent="0.25">
      <c r="A79" s="57" t="s">
        <v>12</v>
      </c>
      <c r="B79" s="58" t="s">
        <v>138</v>
      </c>
      <c r="C79" s="59" t="s">
        <v>109</v>
      </c>
      <c r="D79" s="54">
        <v>60</v>
      </c>
      <c r="E79" s="54">
        <v>62</v>
      </c>
      <c r="F79" s="55">
        <v>2</v>
      </c>
      <c r="G79" s="56">
        <v>0</v>
      </c>
      <c r="H79" s="45">
        <f t="shared" si="11"/>
        <v>62</v>
      </c>
      <c r="I79" s="46">
        <f t="shared" si="12"/>
        <v>62</v>
      </c>
      <c r="J79" s="47">
        <f t="shared" si="13"/>
        <v>0</v>
      </c>
      <c r="K79" s="48">
        <f>0</f>
        <v>0</v>
      </c>
      <c r="L79" s="74">
        <v>51</v>
      </c>
      <c r="M79" s="48">
        <f t="shared" si="14"/>
        <v>11</v>
      </c>
      <c r="N79" s="71">
        <v>11</v>
      </c>
      <c r="O79" s="71">
        <v>11</v>
      </c>
      <c r="P79" s="71">
        <f t="shared" si="15"/>
        <v>0</v>
      </c>
      <c r="Q79" s="75">
        <v>11</v>
      </c>
      <c r="R79" s="77">
        <f t="shared" si="16"/>
        <v>0</v>
      </c>
      <c r="S79" s="71">
        <f t="shared" si="17"/>
        <v>62</v>
      </c>
      <c r="T79" s="71">
        <f t="shared" si="17"/>
        <v>62</v>
      </c>
      <c r="U79" s="71"/>
      <c r="V79" s="71">
        <f t="shared" si="18"/>
        <v>62</v>
      </c>
      <c r="W79" s="71">
        <f t="shared" si="19"/>
        <v>0</v>
      </c>
      <c r="X79" s="49">
        <f t="shared" si="20"/>
        <v>1</v>
      </c>
      <c r="Y79" s="50">
        <f t="shared" si="21"/>
        <v>1</v>
      </c>
      <c r="Z79" s="51"/>
    </row>
    <row r="80" spans="1:26" s="60" customFormat="1" ht="16.5" customHeight="1" x14ac:dyDescent="0.25">
      <c r="A80" s="57" t="s">
        <v>12</v>
      </c>
      <c r="B80" s="58" t="s">
        <v>138</v>
      </c>
      <c r="C80" s="59" t="s">
        <v>29</v>
      </c>
      <c r="D80" s="54">
        <v>50</v>
      </c>
      <c r="E80" s="54">
        <v>52</v>
      </c>
      <c r="F80" s="55">
        <v>2</v>
      </c>
      <c r="G80" s="56">
        <v>0</v>
      </c>
      <c r="H80" s="45">
        <f t="shared" si="11"/>
        <v>52</v>
      </c>
      <c r="I80" s="46">
        <f t="shared" si="12"/>
        <v>52</v>
      </c>
      <c r="J80" s="47">
        <f t="shared" si="13"/>
        <v>0</v>
      </c>
      <c r="K80" s="48">
        <f>0</f>
        <v>0</v>
      </c>
      <c r="L80" s="74">
        <v>42</v>
      </c>
      <c r="M80" s="48">
        <f t="shared" si="14"/>
        <v>10</v>
      </c>
      <c r="N80" s="71">
        <v>10</v>
      </c>
      <c r="O80" s="71">
        <v>10</v>
      </c>
      <c r="P80" s="71">
        <f t="shared" si="15"/>
        <v>0</v>
      </c>
      <c r="Q80" s="75">
        <v>10</v>
      </c>
      <c r="R80" s="77">
        <f t="shared" si="16"/>
        <v>0</v>
      </c>
      <c r="S80" s="71">
        <f t="shared" si="17"/>
        <v>52</v>
      </c>
      <c r="T80" s="71">
        <f t="shared" si="17"/>
        <v>52</v>
      </c>
      <c r="U80" s="71"/>
      <c r="V80" s="71">
        <f t="shared" si="18"/>
        <v>52</v>
      </c>
      <c r="W80" s="71">
        <f t="shared" si="19"/>
        <v>0</v>
      </c>
      <c r="X80" s="49">
        <f t="shared" si="20"/>
        <v>1</v>
      </c>
      <c r="Y80" s="50">
        <f t="shared" si="21"/>
        <v>1</v>
      </c>
      <c r="Z80" s="51"/>
    </row>
    <row r="81" spans="1:26" s="60" customFormat="1" ht="16.5" customHeight="1" x14ac:dyDescent="0.25">
      <c r="A81" s="57" t="s">
        <v>12</v>
      </c>
      <c r="B81" s="58" t="s">
        <v>138</v>
      </c>
      <c r="C81" s="59" t="s">
        <v>145</v>
      </c>
      <c r="D81" s="54">
        <v>50</v>
      </c>
      <c r="E81" s="54">
        <v>52</v>
      </c>
      <c r="F81" s="55">
        <v>2</v>
      </c>
      <c r="G81" s="56">
        <v>0</v>
      </c>
      <c r="H81" s="45">
        <f t="shared" si="11"/>
        <v>52</v>
      </c>
      <c r="I81" s="46">
        <f t="shared" si="12"/>
        <v>52</v>
      </c>
      <c r="J81" s="47">
        <f t="shared" si="13"/>
        <v>0</v>
      </c>
      <c r="K81" s="48">
        <f>0</f>
        <v>0</v>
      </c>
      <c r="L81" s="74">
        <v>46</v>
      </c>
      <c r="M81" s="48">
        <f t="shared" si="14"/>
        <v>6</v>
      </c>
      <c r="N81" s="71">
        <v>6</v>
      </c>
      <c r="O81" s="71">
        <v>6</v>
      </c>
      <c r="P81" s="71">
        <f t="shared" si="15"/>
        <v>0</v>
      </c>
      <c r="Q81" s="75">
        <v>6</v>
      </c>
      <c r="R81" s="77">
        <f t="shared" si="16"/>
        <v>0</v>
      </c>
      <c r="S81" s="71">
        <f t="shared" si="17"/>
        <v>52</v>
      </c>
      <c r="T81" s="71">
        <f t="shared" si="17"/>
        <v>52</v>
      </c>
      <c r="U81" s="71"/>
      <c r="V81" s="71">
        <f t="shared" si="18"/>
        <v>52</v>
      </c>
      <c r="W81" s="71">
        <f t="shared" si="19"/>
        <v>0</v>
      </c>
      <c r="X81" s="49">
        <f t="shared" si="20"/>
        <v>1</v>
      </c>
      <c r="Y81" s="50">
        <f t="shared" si="21"/>
        <v>1</v>
      </c>
    </row>
    <row r="82" spans="1:26" s="60" customFormat="1" ht="16.5" customHeight="1" x14ac:dyDescent="0.25">
      <c r="A82" s="57" t="s">
        <v>12</v>
      </c>
      <c r="B82" s="58" t="s">
        <v>138</v>
      </c>
      <c r="C82" s="59" t="s">
        <v>146</v>
      </c>
      <c r="D82" s="54">
        <v>50</v>
      </c>
      <c r="E82" s="54">
        <v>52</v>
      </c>
      <c r="F82" s="55">
        <v>2</v>
      </c>
      <c r="G82" s="56">
        <v>0</v>
      </c>
      <c r="H82" s="45">
        <f t="shared" si="11"/>
        <v>52</v>
      </c>
      <c r="I82" s="46">
        <f t="shared" si="12"/>
        <v>52</v>
      </c>
      <c r="J82" s="47">
        <f t="shared" si="13"/>
        <v>0</v>
      </c>
      <c r="K82" s="48">
        <f>0</f>
        <v>0</v>
      </c>
      <c r="L82" s="74">
        <v>43</v>
      </c>
      <c r="M82" s="48">
        <f t="shared" si="14"/>
        <v>9</v>
      </c>
      <c r="N82" s="71">
        <v>9</v>
      </c>
      <c r="O82" s="71">
        <v>9</v>
      </c>
      <c r="P82" s="71">
        <f t="shared" si="15"/>
        <v>0</v>
      </c>
      <c r="Q82" s="75">
        <v>9</v>
      </c>
      <c r="R82" s="77">
        <f t="shared" si="16"/>
        <v>0</v>
      </c>
      <c r="S82" s="71">
        <f t="shared" si="17"/>
        <v>52</v>
      </c>
      <c r="T82" s="71">
        <f t="shared" si="17"/>
        <v>52</v>
      </c>
      <c r="U82" s="71"/>
      <c r="V82" s="71">
        <f t="shared" si="18"/>
        <v>52</v>
      </c>
      <c r="W82" s="71">
        <f t="shared" si="19"/>
        <v>0</v>
      </c>
      <c r="X82" s="49">
        <f t="shared" si="20"/>
        <v>1</v>
      </c>
      <c r="Y82" s="50">
        <f t="shared" si="21"/>
        <v>1</v>
      </c>
    </row>
    <row r="83" spans="1:26" s="60" customFormat="1" ht="16.5" customHeight="1" x14ac:dyDescent="0.25">
      <c r="A83" s="57" t="s">
        <v>12</v>
      </c>
      <c r="B83" s="58" t="s">
        <v>138</v>
      </c>
      <c r="C83" s="59" t="s">
        <v>128</v>
      </c>
      <c r="D83" s="54">
        <v>80</v>
      </c>
      <c r="E83" s="54">
        <v>82</v>
      </c>
      <c r="F83" s="55">
        <v>2</v>
      </c>
      <c r="G83" s="56">
        <v>0</v>
      </c>
      <c r="H83" s="45">
        <f t="shared" si="11"/>
        <v>82</v>
      </c>
      <c r="I83" s="46">
        <f t="shared" si="12"/>
        <v>82</v>
      </c>
      <c r="J83" s="47">
        <f t="shared" si="13"/>
        <v>0</v>
      </c>
      <c r="K83" s="48">
        <f>0</f>
        <v>0</v>
      </c>
      <c r="L83" s="74">
        <v>77</v>
      </c>
      <c r="M83" s="48">
        <f t="shared" si="14"/>
        <v>5</v>
      </c>
      <c r="N83" s="71">
        <v>5</v>
      </c>
      <c r="O83" s="71">
        <v>5</v>
      </c>
      <c r="P83" s="71">
        <f t="shared" si="15"/>
        <v>0</v>
      </c>
      <c r="Q83" s="75">
        <v>5</v>
      </c>
      <c r="R83" s="77">
        <f t="shared" si="16"/>
        <v>0</v>
      </c>
      <c r="S83" s="71">
        <f t="shared" si="17"/>
        <v>82</v>
      </c>
      <c r="T83" s="71">
        <f t="shared" si="17"/>
        <v>82</v>
      </c>
      <c r="U83" s="71"/>
      <c r="V83" s="71">
        <f t="shared" si="18"/>
        <v>82</v>
      </c>
      <c r="W83" s="71">
        <f t="shared" si="19"/>
        <v>0</v>
      </c>
      <c r="X83" s="49">
        <f t="shared" si="20"/>
        <v>1</v>
      </c>
      <c r="Y83" s="50">
        <f t="shared" si="21"/>
        <v>1</v>
      </c>
    </row>
    <row r="84" spans="1:26" s="60" customFormat="1" ht="16.5" customHeight="1" x14ac:dyDescent="0.25">
      <c r="A84" s="57" t="s">
        <v>12</v>
      </c>
      <c r="B84" s="58" t="s">
        <v>138</v>
      </c>
      <c r="C84" s="59" t="s">
        <v>147</v>
      </c>
      <c r="D84" s="54">
        <v>80</v>
      </c>
      <c r="E84" s="54">
        <v>82</v>
      </c>
      <c r="F84" s="55">
        <v>2</v>
      </c>
      <c r="G84" s="56">
        <v>0</v>
      </c>
      <c r="H84" s="45">
        <f t="shared" si="11"/>
        <v>82</v>
      </c>
      <c r="I84" s="46">
        <f t="shared" si="12"/>
        <v>82</v>
      </c>
      <c r="J84" s="47">
        <f t="shared" si="13"/>
        <v>0</v>
      </c>
      <c r="K84" s="48">
        <f>0</f>
        <v>0</v>
      </c>
      <c r="L84" s="74">
        <v>73</v>
      </c>
      <c r="M84" s="48">
        <f t="shared" si="14"/>
        <v>9</v>
      </c>
      <c r="N84" s="71">
        <v>9</v>
      </c>
      <c r="O84" s="71">
        <v>9</v>
      </c>
      <c r="P84" s="71">
        <f t="shared" si="15"/>
        <v>0</v>
      </c>
      <c r="Q84" s="75">
        <v>9</v>
      </c>
      <c r="R84" s="77">
        <f t="shared" si="16"/>
        <v>0</v>
      </c>
      <c r="S84" s="71">
        <f t="shared" si="17"/>
        <v>82</v>
      </c>
      <c r="T84" s="71">
        <f t="shared" si="17"/>
        <v>82</v>
      </c>
      <c r="U84" s="71"/>
      <c r="V84" s="71">
        <f t="shared" si="18"/>
        <v>82</v>
      </c>
      <c r="W84" s="71">
        <f t="shared" si="19"/>
        <v>0</v>
      </c>
      <c r="X84" s="49">
        <f t="shared" si="20"/>
        <v>1</v>
      </c>
      <c r="Y84" s="50">
        <f t="shared" si="21"/>
        <v>1</v>
      </c>
    </row>
    <row r="85" spans="1:26" s="60" customFormat="1" ht="16.5" customHeight="1" x14ac:dyDescent="0.25">
      <c r="A85" s="57" t="s">
        <v>12</v>
      </c>
      <c r="B85" s="58" t="s">
        <v>138</v>
      </c>
      <c r="C85" s="61" t="s">
        <v>19</v>
      </c>
      <c r="D85" s="54">
        <v>40</v>
      </c>
      <c r="E85" s="54">
        <v>41</v>
      </c>
      <c r="F85" s="55">
        <v>1</v>
      </c>
      <c r="G85" s="56">
        <v>0</v>
      </c>
      <c r="H85" s="45">
        <f t="shared" si="11"/>
        <v>41</v>
      </c>
      <c r="I85" s="46">
        <f t="shared" si="12"/>
        <v>41</v>
      </c>
      <c r="J85" s="47">
        <f t="shared" si="13"/>
        <v>0</v>
      </c>
      <c r="K85" s="48">
        <f>0</f>
        <v>0</v>
      </c>
      <c r="L85" s="74">
        <v>36</v>
      </c>
      <c r="M85" s="48">
        <f t="shared" si="14"/>
        <v>5</v>
      </c>
      <c r="N85" s="71">
        <v>5</v>
      </c>
      <c r="O85" s="71">
        <v>5</v>
      </c>
      <c r="P85" s="71">
        <f t="shared" si="15"/>
        <v>0</v>
      </c>
      <c r="Q85" s="75">
        <v>5</v>
      </c>
      <c r="R85" s="77">
        <f t="shared" si="16"/>
        <v>0</v>
      </c>
      <c r="S85" s="71">
        <f t="shared" si="17"/>
        <v>41</v>
      </c>
      <c r="T85" s="71">
        <f t="shared" si="17"/>
        <v>41</v>
      </c>
      <c r="U85" s="71"/>
      <c r="V85" s="71">
        <f t="shared" si="18"/>
        <v>41</v>
      </c>
      <c r="W85" s="71">
        <f t="shared" si="19"/>
        <v>0</v>
      </c>
      <c r="X85" s="49">
        <f t="shared" si="20"/>
        <v>1</v>
      </c>
      <c r="Y85" s="50">
        <f t="shared" si="21"/>
        <v>1</v>
      </c>
    </row>
    <row r="86" spans="1:26" s="60" customFormat="1" ht="16.5" customHeight="1" x14ac:dyDescent="0.25">
      <c r="A86" s="57" t="s">
        <v>12</v>
      </c>
      <c r="B86" s="58" t="s">
        <v>138</v>
      </c>
      <c r="C86" s="59" t="s">
        <v>101</v>
      </c>
      <c r="D86" s="54">
        <v>50</v>
      </c>
      <c r="E86" s="54">
        <v>50</v>
      </c>
      <c r="F86" s="55">
        <v>2</v>
      </c>
      <c r="G86" s="56">
        <v>2</v>
      </c>
      <c r="H86" s="45">
        <f t="shared" si="11"/>
        <v>52</v>
      </c>
      <c r="I86" s="46">
        <f t="shared" si="12"/>
        <v>52</v>
      </c>
      <c r="J86" s="47">
        <f t="shared" si="13"/>
        <v>0</v>
      </c>
      <c r="K86" s="48">
        <f>0</f>
        <v>0</v>
      </c>
      <c r="L86" s="74">
        <v>50</v>
      </c>
      <c r="M86" s="48">
        <f t="shared" si="14"/>
        <v>2</v>
      </c>
      <c r="N86" s="71">
        <v>2</v>
      </c>
      <c r="O86" s="71">
        <v>2</v>
      </c>
      <c r="P86" s="71">
        <f t="shared" si="15"/>
        <v>0</v>
      </c>
      <c r="Q86" s="75">
        <v>2</v>
      </c>
      <c r="R86" s="77">
        <f t="shared" si="16"/>
        <v>0</v>
      </c>
      <c r="S86" s="71">
        <f t="shared" si="17"/>
        <v>52</v>
      </c>
      <c r="T86" s="71">
        <f t="shared" si="17"/>
        <v>52</v>
      </c>
      <c r="U86" s="71"/>
      <c r="V86" s="71">
        <f t="shared" si="18"/>
        <v>52</v>
      </c>
      <c r="W86" s="71">
        <f t="shared" si="19"/>
        <v>0</v>
      </c>
      <c r="X86" s="49">
        <f t="shared" si="20"/>
        <v>1</v>
      </c>
      <c r="Y86" s="50">
        <f t="shared" si="21"/>
        <v>1</v>
      </c>
      <c r="Z86" s="51"/>
    </row>
    <row r="87" spans="1:26" s="60" customFormat="1" ht="16.5" customHeight="1" x14ac:dyDescent="0.25">
      <c r="A87" s="57" t="s">
        <v>12</v>
      </c>
      <c r="B87" s="58" t="s">
        <v>138</v>
      </c>
      <c r="C87" s="59" t="s">
        <v>148</v>
      </c>
      <c r="D87" s="54">
        <v>40</v>
      </c>
      <c r="E87" s="54">
        <v>41</v>
      </c>
      <c r="F87" s="55">
        <v>1</v>
      </c>
      <c r="G87" s="56">
        <v>0</v>
      </c>
      <c r="H87" s="45">
        <f t="shared" si="11"/>
        <v>41</v>
      </c>
      <c r="I87" s="46">
        <f t="shared" si="12"/>
        <v>41</v>
      </c>
      <c r="J87" s="47">
        <f t="shared" si="13"/>
        <v>0</v>
      </c>
      <c r="K87" s="48">
        <f>0</f>
        <v>0</v>
      </c>
      <c r="L87" s="74">
        <v>37</v>
      </c>
      <c r="M87" s="48">
        <f t="shared" si="14"/>
        <v>4</v>
      </c>
      <c r="N87" s="71">
        <v>4</v>
      </c>
      <c r="O87" s="71">
        <v>4</v>
      </c>
      <c r="P87" s="71">
        <f t="shared" si="15"/>
        <v>0</v>
      </c>
      <c r="Q87" s="75">
        <v>4</v>
      </c>
      <c r="R87" s="77">
        <f t="shared" si="16"/>
        <v>0</v>
      </c>
      <c r="S87" s="71">
        <f t="shared" si="17"/>
        <v>41</v>
      </c>
      <c r="T87" s="71">
        <f t="shared" si="17"/>
        <v>41</v>
      </c>
      <c r="U87" s="71"/>
      <c r="V87" s="71">
        <f t="shared" si="18"/>
        <v>41</v>
      </c>
      <c r="W87" s="71">
        <f t="shared" si="19"/>
        <v>0</v>
      </c>
      <c r="X87" s="49">
        <f t="shared" si="20"/>
        <v>1</v>
      </c>
      <c r="Y87" s="50">
        <f t="shared" si="21"/>
        <v>1</v>
      </c>
      <c r="Z87" s="51"/>
    </row>
    <row r="88" spans="1:26" s="60" customFormat="1" ht="16.5" customHeight="1" x14ac:dyDescent="0.25">
      <c r="A88" s="57" t="s">
        <v>12</v>
      </c>
      <c r="B88" s="58" t="s">
        <v>138</v>
      </c>
      <c r="C88" s="59" t="s">
        <v>149</v>
      </c>
      <c r="D88" s="54">
        <v>40</v>
      </c>
      <c r="E88" s="54">
        <v>41</v>
      </c>
      <c r="F88" s="55">
        <v>1</v>
      </c>
      <c r="G88" s="56">
        <v>0</v>
      </c>
      <c r="H88" s="45">
        <f t="shared" si="11"/>
        <v>41</v>
      </c>
      <c r="I88" s="46">
        <f t="shared" si="12"/>
        <v>41</v>
      </c>
      <c r="J88" s="47">
        <f t="shared" si="13"/>
        <v>0</v>
      </c>
      <c r="K88" s="48">
        <f>0</f>
        <v>0</v>
      </c>
      <c r="L88" s="74">
        <v>35</v>
      </c>
      <c r="M88" s="48">
        <f t="shared" si="14"/>
        <v>6</v>
      </c>
      <c r="N88" s="71">
        <v>6</v>
      </c>
      <c r="O88" s="71">
        <v>6</v>
      </c>
      <c r="P88" s="71">
        <f t="shared" si="15"/>
        <v>0</v>
      </c>
      <c r="Q88" s="75">
        <v>6</v>
      </c>
      <c r="R88" s="77">
        <f t="shared" si="16"/>
        <v>0</v>
      </c>
      <c r="S88" s="71">
        <f t="shared" si="17"/>
        <v>41</v>
      </c>
      <c r="T88" s="71">
        <f t="shared" si="17"/>
        <v>41</v>
      </c>
      <c r="U88" s="71"/>
      <c r="V88" s="71">
        <f t="shared" si="18"/>
        <v>41</v>
      </c>
      <c r="W88" s="71">
        <f t="shared" si="19"/>
        <v>0</v>
      </c>
      <c r="X88" s="49">
        <f t="shared" si="20"/>
        <v>1</v>
      </c>
      <c r="Y88" s="50">
        <f t="shared" si="21"/>
        <v>1</v>
      </c>
      <c r="Z88" s="51"/>
    </row>
    <row r="89" spans="1:26" s="60" customFormat="1" ht="16.5" customHeight="1" x14ac:dyDescent="0.25">
      <c r="A89" s="57" t="s">
        <v>12</v>
      </c>
      <c r="B89" s="58" t="s">
        <v>138</v>
      </c>
      <c r="C89" s="61" t="s">
        <v>18</v>
      </c>
      <c r="D89" s="54">
        <v>55</v>
      </c>
      <c r="E89" s="54">
        <v>57</v>
      </c>
      <c r="F89" s="55">
        <v>2</v>
      </c>
      <c r="G89" s="56">
        <v>0</v>
      </c>
      <c r="H89" s="45">
        <f t="shared" si="11"/>
        <v>57</v>
      </c>
      <c r="I89" s="46">
        <f t="shared" si="12"/>
        <v>57</v>
      </c>
      <c r="J89" s="47">
        <f t="shared" si="13"/>
        <v>0</v>
      </c>
      <c r="K89" s="48">
        <f>0</f>
        <v>0</v>
      </c>
      <c r="L89" s="74">
        <v>49</v>
      </c>
      <c r="M89" s="48">
        <f t="shared" si="14"/>
        <v>8</v>
      </c>
      <c r="N89" s="71">
        <v>8</v>
      </c>
      <c r="O89" s="71">
        <v>8</v>
      </c>
      <c r="P89" s="71">
        <f t="shared" si="15"/>
        <v>0</v>
      </c>
      <c r="Q89" s="75">
        <v>8</v>
      </c>
      <c r="R89" s="77">
        <f t="shared" si="16"/>
        <v>0</v>
      </c>
      <c r="S89" s="71">
        <f t="shared" si="17"/>
        <v>57</v>
      </c>
      <c r="T89" s="71">
        <f t="shared" si="17"/>
        <v>57</v>
      </c>
      <c r="U89" s="71"/>
      <c r="V89" s="71">
        <f t="shared" si="18"/>
        <v>57</v>
      </c>
      <c r="W89" s="71">
        <f t="shared" si="19"/>
        <v>0</v>
      </c>
      <c r="X89" s="49">
        <f t="shared" si="20"/>
        <v>1</v>
      </c>
      <c r="Y89" s="50">
        <f t="shared" si="21"/>
        <v>1</v>
      </c>
    </row>
    <row r="90" spans="1:26" s="60" customFormat="1" ht="16.5" customHeight="1" x14ac:dyDescent="0.25">
      <c r="A90" s="57" t="s">
        <v>12</v>
      </c>
      <c r="B90" s="58" t="s">
        <v>138</v>
      </c>
      <c r="C90" s="61" t="s">
        <v>30</v>
      </c>
      <c r="D90" s="54">
        <v>50</v>
      </c>
      <c r="E90" s="54">
        <v>52</v>
      </c>
      <c r="F90" s="55">
        <v>2</v>
      </c>
      <c r="G90" s="56">
        <v>0</v>
      </c>
      <c r="H90" s="45">
        <f t="shared" si="11"/>
        <v>52</v>
      </c>
      <c r="I90" s="46">
        <f t="shared" si="12"/>
        <v>52</v>
      </c>
      <c r="J90" s="47">
        <f t="shared" si="13"/>
        <v>0</v>
      </c>
      <c r="K90" s="48">
        <f>0</f>
        <v>0</v>
      </c>
      <c r="L90" s="74">
        <v>39</v>
      </c>
      <c r="M90" s="48">
        <f t="shared" si="14"/>
        <v>13</v>
      </c>
      <c r="N90" s="71">
        <v>13</v>
      </c>
      <c r="O90" s="71">
        <v>13</v>
      </c>
      <c r="P90" s="71">
        <f t="shared" si="15"/>
        <v>0</v>
      </c>
      <c r="Q90" s="75">
        <v>13</v>
      </c>
      <c r="R90" s="77">
        <f t="shared" si="16"/>
        <v>0</v>
      </c>
      <c r="S90" s="71">
        <f t="shared" si="17"/>
        <v>52</v>
      </c>
      <c r="T90" s="71">
        <f t="shared" si="17"/>
        <v>52</v>
      </c>
      <c r="U90" s="71"/>
      <c r="V90" s="71">
        <f t="shared" si="18"/>
        <v>52</v>
      </c>
      <c r="W90" s="71">
        <f t="shared" si="19"/>
        <v>0</v>
      </c>
      <c r="X90" s="49">
        <f t="shared" si="20"/>
        <v>1</v>
      </c>
      <c r="Y90" s="50">
        <f t="shared" si="21"/>
        <v>1</v>
      </c>
    </row>
    <row r="91" spans="1:26" s="60" customFormat="1" ht="16.5" customHeight="1" x14ac:dyDescent="0.25">
      <c r="A91" s="57" t="s">
        <v>12</v>
      </c>
      <c r="B91" s="58" t="s">
        <v>138</v>
      </c>
      <c r="C91" s="61" t="s">
        <v>31</v>
      </c>
      <c r="D91" s="54">
        <v>50</v>
      </c>
      <c r="E91" s="54">
        <v>52</v>
      </c>
      <c r="F91" s="55">
        <v>2</v>
      </c>
      <c r="G91" s="56">
        <v>0</v>
      </c>
      <c r="H91" s="45">
        <f t="shared" si="11"/>
        <v>52</v>
      </c>
      <c r="I91" s="46">
        <f t="shared" si="12"/>
        <v>52</v>
      </c>
      <c r="J91" s="47">
        <f t="shared" si="13"/>
        <v>0</v>
      </c>
      <c r="K91" s="48">
        <f>0</f>
        <v>0</v>
      </c>
      <c r="L91" s="74">
        <v>33</v>
      </c>
      <c r="M91" s="48">
        <f t="shared" si="14"/>
        <v>19</v>
      </c>
      <c r="N91" s="71">
        <v>19</v>
      </c>
      <c r="O91" s="71">
        <v>19</v>
      </c>
      <c r="P91" s="71">
        <f t="shared" si="15"/>
        <v>0</v>
      </c>
      <c r="Q91" s="75">
        <v>19</v>
      </c>
      <c r="R91" s="77">
        <f t="shared" si="16"/>
        <v>0</v>
      </c>
      <c r="S91" s="71">
        <f t="shared" si="17"/>
        <v>52</v>
      </c>
      <c r="T91" s="71">
        <f t="shared" si="17"/>
        <v>52</v>
      </c>
      <c r="U91" s="71"/>
      <c r="V91" s="71">
        <f t="shared" si="18"/>
        <v>52</v>
      </c>
      <c r="W91" s="71">
        <f t="shared" si="19"/>
        <v>0</v>
      </c>
      <c r="X91" s="49">
        <f t="shared" si="20"/>
        <v>1</v>
      </c>
      <c r="Y91" s="50">
        <f t="shared" si="21"/>
        <v>1</v>
      </c>
    </row>
    <row r="92" spans="1:26" s="60" customFormat="1" ht="16.5" customHeight="1" x14ac:dyDescent="0.25">
      <c r="A92" s="57" t="s">
        <v>12</v>
      </c>
      <c r="B92" s="58" t="s">
        <v>150</v>
      </c>
      <c r="C92" s="59" t="s">
        <v>114</v>
      </c>
      <c r="D92" s="54">
        <v>80</v>
      </c>
      <c r="E92" s="54">
        <v>82</v>
      </c>
      <c r="F92" s="55">
        <v>2</v>
      </c>
      <c r="G92" s="56">
        <v>0</v>
      </c>
      <c r="H92" s="45">
        <f t="shared" si="11"/>
        <v>82</v>
      </c>
      <c r="I92" s="46">
        <f t="shared" si="12"/>
        <v>82</v>
      </c>
      <c r="J92" s="47">
        <f t="shared" si="13"/>
        <v>0</v>
      </c>
      <c r="K92" s="48">
        <f>0</f>
        <v>0</v>
      </c>
      <c r="L92" s="74">
        <v>71</v>
      </c>
      <c r="M92" s="48">
        <f t="shared" si="14"/>
        <v>11</v>
      </c>
      <c r="N92" s="71">
        <v>11</v>
      </c>
      <c r="O92" s="71">
        <v>11</v>
      </c>
      <c r="P92" s="71">
        <f t="shared" si="15"/>
        <v>0</v>
      </c>
      <c r="Q92" s="75">
        <v>11</v>
      </c>
      <c r="R92" s="77">
        <f t="shared" si="16"/>
        <v>0</v>
      </c>
      <c r="S92" s="71">
        <f t="shared" si="17"/>
        <v>82</v>
      </c>
      <c r="T92" s="71">
        <f t="shared" si="17"/>
        <v>82</v>
      </c>
      <c r="U92" s="71"/>
      <c r="V92" s="71">
        <f t="shared" si="18"/>
        <v>82</v>
      </c>
      <c r="W92" s="71">
        <f t="shared" si="19"/>
        <v>0</v>
      </c>
      <c r="X92" s="49">
        <f t="shared" si="20"/>
        <v>1</v>
      </c>
      <c r="Y92" s="50">
        <f t="shared" si="21"/>
        <v>1</v>
      </c>
      <c r="Z92" s="51"/>
    </row>
    <row r="93" spans="1:26" s="60" customFormat="1" ht="16.5" customHeight="1" x14ac:dyDescent="0.25">
      <c r="A93" s="57" t="s">
        <v>12</v>
      </c>
      <c r="B93" s="58" t="s">
        <v>150</v>
      </c>
      <c r="C93" s="59" t="s">
        <v>115</v>
      </c>
      <c r="D93" s="54">
        <v>80</v>
      </c>
      <c r="E93" s="54">
        <v>82</v>
      </c>
      <c r="F93" s="55">
        <v>2</v>
      </c>
      <c r="G93" s="56">
        <v>0</v>
      </c>
      <c r="H93" s="45">
        <f t="shared" si="11"/>
        <v>82</v>
      </c>
      <c r="I93" s="46">
        <f t="shared" si="12"/>
        <v>82</v>
      </c>
      <c r="J93" s="47">
        <f t="shared" si="13"/>
        <v>0</v>
      </c>
      <c r="K93" s="48">
        <f>0</f>
        <v>0</v>
      </c>
      <c r="L93" s="74">
        <v>69</v>
      </c>
      <c r="M93" s="48">
        <f t="shared" si="14"/>
        <v>13</v>
      </c>
      <c r="N93" s="71">
        <v>13</v>
      </c>
      <c r="O93" s="71">
        <v>13</v>
      </c>
      <c r="P93" s="71">
        <f t="shared" si="15"/>
        <v>0</v>
      </c>
      <c r="Q93" s="75">
        <v>13</v>
      </c>
      <c r="R93" s="77">
        <f t="shared" si="16"/>
        <v>0</v>
      </c>
      <c r="S93" s="71">
        <f t="shared" si="17"/>
        <v>82</v>
      </c>
      <c r="T93" s="71">
        <f t="shared" si="17"/>
        <v>82</v>
      </c>
      <c r="U93" s="71"/>
      <c r="V93" s="71">
        <f t="shared" si="18"/>
        <v>82</v>
      </c>
      <c r="W93" s="71">
        <f t="shared" si="19"/>
        <v>0</v>
      </c>
      <c r="X93" s="49">
        <f t="shared" si="20"/>
        <v>1</v>
      </c>
      <c r="Y93" s="50">
        <f t="shared" si="21"/>
        <v>1</v>
      </c>
      <c r="Z93" s="51"/>
    </row>
    <row r="94" spans="1:26" s="60" customFormat="1" ht="16.5" customHeight="1" x14ac:dyDescent="0.25">
      <c r="A94" s="57" t="s">
        <v>12</v>
      </c>
      <c r="B94" s="58" t="s">
        <v>150</v>
      </c>
      <c r="C94" s="59" t="s">
        <v>116</v>
      </c>
      <c r="D94" s="54">
        <v>80</v>
      </c>
      <c r="E94" s="54">
        <v>82</v>
      </c>
      <c r="F94" s="55">
        <v>2</v>
      </c>
      <c r="G94" s="56">
        <v>0</v>
      </c>
      <c r="H94" s="45">
        <f t="shared" si="11"/>
        <v>82</v>
      </c>
      <c r="I94" s="46">
        <f t="shared" si="12"/>
        <v>82</v>
      </c>
      <c r="J94" s="47">
        <f t="shared" si="13"/>
        <v>0</v>
      </c>
      <c r="K94" s="48">
        <f>0</f>
        <v>0</v>
      </c>
      <c r="L94" s="74">
        <v>68</v>
      </c>
      <c r="M94" s="48">
        <f t="shared" si="14"/>
        <v>14</v>
      </c>
      <c r="N94" s="71">
        <v>14</v>
      </c>
      <c r="O94" s="71">
        <v>14</v>
      </c>
      <c r="P94" s="71">
        <f t="shared" si="15"/>
        <v>0</v>
      </c>
      <c r="Q94" s="75">
        <v>14</v>
      </c>
      <c r="R94" s="77">
        <f t="shared" si="16"/>
        <v>0</v>
      </c>
      <c r="S94" s="71">
        <f t="shared" si="17"/>
        <v>82</v>
      </c>
      <c r="T94" s="71">
        <f t="shared" si="17"/>
        <v>82</v>
      </c>
      <c r="U94" s="71"/>
      <c r="V94" s="71">
        <f t="shared" si="18"/>
        <v>82</v>
      </c>
      <c r="W94" s="71">
        <f t="shared" si="19"/>
        <v>0</v>
      </c>
      <c r="X94" s="49">
        <f t="shared" si="20"/>
        <v>1</v>
      </c>
      <c r="Y94" s="50">
        <f t="shared" si="21"/>
        <v>1</v>
      </c>
    </row>
    <row r="95" spans="1:26" s="60" customFormat="1" ht="16.5" customHeight="1" x14ac:dyDescent="0.25">
      <c r="A95" s="57" t="s">
        <v>12</v>
      </c>
      <c r="B95" s="58" t="s">
        <v>150</v>
      </c>
      <c r="C95" s="59" t="s">
        <v>118</v>
      </c>
      <c r="D95" s="54">
        <v>80</v>
      </c>
      <c r="E95" s="54">
        <v>82</v>
      </c>
      <c r="F95" s="55">
        <v>2</v>
      </c>
      <c r="G95" s="56">
        <v>0</v>
      </c>
      <c r="H95" s="45">
        <f t="shared" si="11"/>
        <v>82</v>
      </c>
      <c r="I95" s="46">
        <f t="shared" si="12"/>
        <v>82</v>
      </c>
      <c r="J95" s="47">
        <f t="shared" si="13"/>
        <v>0</v>
      </c>
      <c r="K95" s="48">
        <f>0</f>
        <v>0</v>
      </c>
      <c r="L95" s="74">
        <v>68</v>
      </c>
      <c r="M95" s="48">
        <f t="shared" si="14"/>
        <v>14</v>
      </c>
      <c r="N95" s="71">
        <v>14</v>
      </c>
      <c r="O95" s="71">
        <v>14</v>
      </c>
      <c r="P95" s="71">
        <f t="shared" si="15"/>
        <v>0</v>
      </c>
      <c r="Q95" s="75">
        <v>14</v>
      </c>
      <c r="R95" s="77">
        <f t="shared" si="16"/>
        <v>0</v>
      </c>
      <c r="S95" s="71">
        <f t="shared" si="17"/>
        <v>82</v>
      </c>
      <c r="T95" s="71">
        <f t="shared" si="17"/>
        <v>82</v>
      </c>
      <c r="U95" s="71"/>
      <c r="V95" s="71">
        <f t="shared" si="18"/>
        <v>82</v>
      </c>
      <c r="W95" s="71">
        <f t="shared" si="19"/>
        <v>0</v>
      </c>
      <c r="X95" s="49">
        <f t="shared" si="20"/>
        <v>1</v>
      </c>
      <c r="Y95" s="50">
        <f t="shared" si="21"/>
        <v>1</v>
      </c>
      <c r="Z95" s="51"/>
    </row>
    <row r="96" spans="1:26" s="60" customFormat="1" ht="16.5" customHeight="1" x14ac:dyDescent="0.25">
      <c r="A96" s="57" t="s">
        <v>12</v>
      </c>
      <c r="B96" s="58" t="s">
        <v>150</v>
      </c>
      <c r="C96" s="59" t="s">
        <v>143</v>
      </c>
      <c r="D96" s="54">
        <v>60</v>
      </c>
      <c r="E96" s="54">
        <v>62</v>
      </c>
      <c r="F96" s="55">
        <v>2</v>
      </c>
      <c r="G96" s="56">
        <v>0</v>
      </c>
      <c r="H96" s="45">
        <f t="shared" si="11"/>
        <v>62</v>
      </c>
      <c r="I96" s="46">
        <f t="shared" si="12"/>
        <v>62</v>
      </c>
      <c r="J96" s="47">
        <f t="shared" si="13"/>
        <v>0</v>
      </c>
      <c r="K96" s="48">
        <f>0</f>
        <v>0</v>
      </c>
      <c r="L96" s="74">
        <v>44</v>
      </c>
      <c r="M96" s="48">
        <f t="shared" si="14"/>
        <v>18</v>
      </c>
      <c r="N96" s="71">
        <v>18</v>
      </c>
      <c r="O96" s="71">
        <v>18</v>
      </c>
      <c r="P96" s="71">
        <f t="shared" si="15"/>
        <v>0</v>
      </c>
      <c r="Q96" s="75">
        <v>18</v>
      </c>
      <c r="R96" s="77">
        <f t="shared" si="16"/>
        <v>0</v>
      </c>
      <c r="S96" s="71">
        <f t="shared" si="17"/>
        <v>62</v>
      </c>
      <c r="T96" s="71">
        <f t="shared" si="17"/>
        <v>62</v>
      </c>
      <c r="U96" s="71"/>
      <c r="V96" s="71">
        <f t="shared" si="18"/>
        <v>62</v>
      </c>
      <c r="W96" s="71">
        <f t="shared" si="19"/>
        <v>0</v>
      </c>
      <c r="X96" s="49">
        <f t="shared" si="20"/>
        <v>1</v>
      </c>
      <c r="Y96" s="50">
        <f t="shared" si="21"/>
        <v>1</v>
      </c>
      <c r="Z96" s="51"/>
    </row>
    <row r="97" spans="1:26" s="60" customFormat="1" ht="16.5" customHeight="1" x14ac:dyDescent="0.25">
      <c r="A97" s="57" t="s">
        <v>12</v>
      </c>
      <c r="B97" s="58" t="s">
        <v>150</v>
      </c>
      <c r="C97" s="61" t="s">
        <v>32</v>
      </c>
      <c r="D97" s="54">
        <v>60</v>
      </c>
      <c r="E97" s="54">
        <v>62</v>
      </c>
      <c r="F97" s="55">
        <v>2</v>
      </c>
      <c r="G97" s="56">
        <v>0</v>
      </c>
      <c r="H97" s="45">
        <f t="shared" si="11"/>
        <v>62</v>
      </c>
      <c r="I97" s="46">
        <f t="shared" si="12"/>
        <v>62</v>
      </c>
      <c r="J97" s="47">
        <f t="shared" si="13"/>
        <v>0</v>
      </c>
      <c r="K97" s="48">
        <f>0</f>
        <v>0</v>
      </c>
      <c r="L97" s="74">
        <v>51</v>
      </c>
      <c r="M97" s="48">
        <f t="shared" si="14"/>
        <v>11</v>
      </c>
      <c r="N97" s="71">
        <v>11</v>
      </c>
      <c r="O97" s="71">
        <v>11</v>
      </c>
      <c r="P97" s="71">
        <f t="shared" si="15"/>
        <v>0</v>
      </c>
      <c r="Q97" s="75">
        <v>11</v>
      </c>
      <c r="R97" s="77">
        <f t="shared" si="16"/>
        <v>0</v>
      </c>
      <c r="S97" s="71">
        <f t="shared" si="17"/>
        <v>62</v>
      </c>
      <c r="T97" s="71">
        <f t="shared" si="17"/>
        <v>62</v>
      </c>
      <c r="U97" s="71"/>
      <c r="V97" s="71">
        <f t="shared" si="18"/>
        <v>62</v>
      </c>
      <c r="W97" s="71">
        <f t="shared" si="19"/>
        <v>0</v>
      </c>
      <c r="X97" s="49">
        <f t="shared" si="20"/>
        <v>1</v>
      </c>
      <c r="Y97" s="50">
        <f t="shared" si="21"/>
        <v>1</v>
      </c>
    </row>
    <row r="98" spans="1:26" s="60" customFormat="1" ht="16.5" customHeight="1" x14ac:dyDescent="0.25">
      <c r="A98" s="57" t="s">
        <v>12</v>
      </c>
      <c r="B98" s="58" t="s">
        <v>150</v>
      </c>
      <c r="C98" s="61" t="s">
        <v>18</v>
      </c>
      <c r="D98" s="54">
        <v>60</v>
      </c>
      <c r="E98" s="54">
        <v>62</v>
      </c>
      <c r="F98" s="55">
        <v>2</v>
      </c>
      <c r="G98" s="56">
        <v>0</v>
      </c>
      <c r="H98" s="45">
        <f t="shared" si="11"/>
        <v>62</v>
      </c>
      <c r="I98" s="46">
        <f t="shared" si="12"/>
        <v>62</v>
      </c>
      <c r="J98" s="47">
        <f t="shared" si="13"/>
        <v>0</v>
      </c>
      <c r="K98" s="48">
        <f>0</f>
        <v>0</v>
      </c>
      <c r="L98" s="74">
        <v>56</v>
      </c>
      <c r="M98" s="48">
        <f t="shared" si="14"/>
        <v>6</v>
      </c>
      <c r="N98" s="71">
        <v>6</v>
      </c>
      <c r="O98" s="71">
        <v>6</v>
      </c>
      <c r="P98" s="71">
        <f t="shared" si="15"/>
        <v>0</v>
      </c>
      <c r="Q98" s="75">
        <v>6</v>
      </c>
      <c r="R98" s="77">
        <f t="shared" si="16"/>
        <v>0</v>
      </c>
      <c r="S98" s="71">
        <f t="shared" si="17"/>
        <v>62</v>
      </c>
      <c r="T98" s="71">
        <f t="shared" si="17"/>
        <v>62</v>
      </c>
      <c r="U98" s="71"/>
      <c r="V98" s="71">
        <f t="shared" si="18"/>
        <v>62</v>
      </c>
      <c r="W98" s="71">
        <f t="shared" si="19"/>
        <v>0</v>
      </c>
      <c r="X98" s="49">
        <f t="shared" si="20"/>
        <v>1</v>
      </c>
      <c r="Y98" s="50">
        <f t="shared" si="21"/>
        <v>1</v>
      </c>
    </row>
    <row r="99" spans="1:26" s="60" customFormat="1" ht="16.5" customHeight="1" x14ac:dyDescent="0.25">
      <c r="A99" s="57" t="s">
        <v>12</v>
      </c>
      <c r="B99" s="58" t="s">
        <v>150</v>
      </c>
      <c r="C99" s="59" t="s">
        <v>151</v>
      </c>
      <c r="D99" s="54">
        <v>50</v>
      </c>
      <c r="E99" s="54">
        <v>52</v>
      </c>
      <c r="F99" s="55">
        <v>2</v>
      </c>
      <c r="G99" s="56">
        <v>0</v>
      </c>
      <c r="H99" s="45">
        <f t="shared" si="11"/>
        <v>52</v>
      </c>
      <c r="I99" s="46">
        <f t="shared" si="12"/>
        <v>52</v>
      </c>
      <c r="J99" s="47">
        <f t="shared" si="13"/>
        <v>0</v>
      </c>
      <c r="K99" s="48">
        <f>0</f>
        <v>0</v>
      </c>
      <c r="L99" s="74">
        <v>41</v>
      </c>
      <c r="M99" s="48">
        <f t="shared" si="14"/>
        <v>11</v>
      </c>
      <c r="N99" s="71">
        <v>11</v>
      </c>
      <c r="O99" s="71">
        <v>11</v>
      </c>
      <c r="P99" s="71">
        <f t="shared" si="15"/>
        <v>0</v>
      </c>
      <c r="Q99" s="75">
        <v>11</v>
      </c>
      <c r="R99" s="77">
        <f t="shared" si="16"/>
        <v>0</v>
      </c>
      <c r="S99" s="71">
        <f t="shared" si="17"/>
        <v>52</v>
      </c>
      <c r="T99" s="71">
        <f t="shared" si="17"/>
        <v>52</v>
      </c>
      <c r="U99" s="71"/>
      <c r="V99" s="71">
        <f t="shared" si="18"/>
        <v>52</v>
      </c>
      <c r="W99" s="71">
        <f t="shared" si="19"/>
        <v>0</v>
      </c>
      <c r="X99" s="49">
        <f t="shared" si="20"/>
        <v>1</v>
      </c>
      <c r="Y99" s="50">
        <f t="shared" si="21"/>
        <v>1</v>
      </c>
    </row>
    <row r="100" spans="1:26" s="60" customFormat="1" ht="16.5" customHeight="1" x14ac:dyDescent="0.25">
      <c r="A100" s="57" t="s">
        <v>12</v>
      </c>
      <c r="B100" s="58" t="s">
        <v>150</v>
      </c>
      <c r="C100" s="61" t="s">
        <v>33</v>
      </c>
      <c r="D100" s="54">
        <v>45</v>
      </c>
      <c r="E100" s="54">
        <v>47</v>
      </c>
      <c r="F100" s="55">
        <v>2</v>
      </c>
      <c r="G100" s="56">
        <v>0</v>
      </c>
      <c r="H100" s="45">
        <f t="shared" si="11"/>
        <v>47</v>
      </c>
      <c r="I100" s="46">
        <f t="shared" si="12"/>
        <v>47</v>
      </c>
      <c r="J100" s="47">
        <f t="shared" si="13"/>
        <v>0</v>
      </c>
      <c r="K100" s="48">
        <f>0</f>
        <v>0</v>
      </c>
      <c r="L100" s="74">
        <v>31</v>
      </c>
      <c r="M100" s="48">
        <f t="shared" si="14"/>
        <v>16</v>
      </c>
      <c r="N100" s="71">
        <v>16</v>
      </c>
      <c r="O100" s="71">
        <v>16</v>
      </c>
      <c r="P100" s="71">
        <f t="shared" si="15"/>
        <v>0</v>
      </c>
      <c r="Q100" s="75">
        <v>16</v>
      </c>
      <c r="R100" s="77">
        <f t="shared" si="16"/>
        <v>0</v>
      </c>
      <c r="S100" s="71">
        <f t="shared" si="17"/>
        <v>47</v>
      </c>
      <c r="T100" s="71">
        <f t="shared" si="17"/>
        <v>47</v>
      </c>
      <c r="U100" s="71"/>
      <c r="V100" s="71">
        <f t="shared" si="18"/>
        <v>47</v>
      </c>
      <c r="W100" s="71">
        <f t="shared" si="19"/>
        <v>0</v>
      </c>
      <c r="X100" s="49">
        <f t="shared" si="20"/>
        <v>1</v>
      </c>
      <c r="Y100" s="50">
        <f t="shared" si="21"/>
        <v>1</v>
      </c>
    </row>
    <row r="101" spans="1:26" s="60" customFormat="1" ht="16.5" customHeight="1" x14ac:dyDescent="0.25">
      <c r="A101" s="57" t="s">
        <v>12</v>
      </c>
      <c r="B101" s="58" t="s">
        <v>152</v>
      </c>
      <c r="C101" s="59" t="s">
        <v>153</v>
      </c>
      <c r="D101" s="54">
        <v>60</v>
      </c>
      <c r="E101" s="54">
        <v>61</v>
      </c>
      <c r="F101" s="55">
        <v>2</v>
      </c>
      <c r="G101" s="56">
        <v>1</v>
      </c>
      <c r="H101" s="45">
        <f t="shared" si="11"/>
        <v>62</v>
      </c>
      <c r="I101" s="46">
        <f t="shared" si="12"/>
        <v>62</v>
      </c>
      <c r="J101" s="47">
        <f t="shared" si="13"/>
        <v>0</v>
      </c>
      <c r="K101" s="48">
        <f>0</f>
        <v>0</v>
      </c>
      <c r="L101" s="74">
        <v>57</v>
      </c>
      <c r="M101" s="48">
        <f t="shared" si="14"/>
        <v>5</v>
      </c>
      <c r="N101" s="71">
        <v>5</v>
      </c>
      <c r="O101" s="71">
        <v>5</v>
      </c>
      <c r="P101" s="71">
        <f t="shared" si="15"/>
        <v>0</v>
      </c>
      <c r="Q101" s="75">
        <v>5</v>
      </c>
      <c r="R101" s="77">
        <f t="shared" si="16"/>
        <v>0</v>
      </c>
      <c r="S101" s="71">
        <f t="shared" si="17"/>
        <v>62</v>
      </c>
      <c r="T101" s="71">
        <f t="shared" si="17"/>
        <v>62</v>
      </c>
      <c r="U101" s="71"/>
      <c r="V101" s="71">
        <f t="shared" si="18"/>
        <v>62</v>
      </c>
      <c r="W101" s="71">
        <f t="shared" si="19"/>
        <v>0</v>
      </c>
      <c r="X101" s="49">
        <f t="shared" si="20"/>
        <v>1</v>
      </c>
      <c r="Y101" s="50">
        <f t="shared" si="21"/>
        <v>1</v>
      </c>
    </row>
    <row r="102" spans="1:26" s="60" customFormat="1" ht="16.5" customHeight="1" x14ac:dyDescent="0.25">
      <c r="A102" s="57" t="s">
        <v>12</v>
      </c>
      <c r="B102" s="58" t="s">
        <v>152</v>
      </c>
      <c r="C102" s="59" t="s">
        <v>85</v>
      </c>
      <c r="D102" s="54">
        <v>30</v>
      </c>
      <c r="E102" s="54">
        <v>31</v>
      </c>
      <c r="F102" s="55">
        <v>1</v>
      </c>
      <c r="G102" s="56">
        <v>0</v>
      </c>
      <c r="H102" s="45">
        <f t="shared" si="11"/>
        <v>31</v>
      </c>
      <c r="I102" s="46">
        <f t="shared" si="12"/>
        <v>31</v>
      </c>
      <c r="J102" s="47">
        <f t="shared" si="13"/>
        <v>0</v>
      </c>
      <c r="K102" s="48">
        <f>0</f>
        <v>0</v>
      </c>
      <c r="L102" s="74">
        <v>24</v>
      </c>
      <c r="M102" s="48">
        <f t="shared" si="14"/>
        <v>7</v>
      </c>
      <c r="N102" s="71">
        <v>7</v>
      </c>
      <c r="O102" s="71">
        <v>5</v>
      </c>
      <c r="P102" s="71">
        <f t="shared" si="15"/>
        <v>2</v>
      </c>
      <c r="Q102" s="75">
        <v>5</v>
      </c>
      <c r="R102" s="77">
        <f t="shared" si="16"/>
        <v>0</v>
      </c>
      <c r="S102" s="71">
        <f t="shared" si="17"/>
        <v>31</v>
      </c>
      <c r="T102" s="71">
        <v>29</v>
      </c>
      <c r="U102" s="71">
        <f>S102-T102</f>
        <v>2</v>
      </c>
      <c r="V102" s="71">
        <f t="shared" si="18"/>
        <v>29</v>
      </c>
      <c r="W102" s="71">
        <f t="shared" si="19"/>
        <v>2</v>
      </c>
      <c r="X102" s="49">
        <f t="shared" si="20"/>
        <v>0.93548387096774188</v>
      </c>
      <c r="Y102" s="50">
        <f t="shared" si="21"/>
        <v>0.93548387096774188</v>
      </c>
    </row>
    <row r="103" spans="1:26" s="60" customFormat="1" ht="15.75" customHeight="1" x14ac:dyDescent="0.25">
      <c r="A103" s="57" t="s">
        <v>12</v>
      </c>
      <c r="B103" s="58" t="s">
        <v>152</v>
      </c>
      <c r="C103" s="59" t="s">
        <v>154</v>
      </c>
      <c r="D103" s="54">
        <v>50</v>
      </c>
      <c r="E103" s="54">
        <v>52</v>
      </c>
      <c r="F103" s="55">
        <v>2</v>
      </c>
      <c r="G103" s="56">
        <v>0</v>
      </c>
      <c r="H103" s="45">
        <f t="shared" si="11"/>
        <v>52</v>
      </c>
      <c r="I103" s="46">
        <f t="shared" si="12"/>
        <v>52</v>
      </c>
      <c r="J103" s="47">
        <f t="shared" si="13"/>
        <v>0</v>
      </c>
      <c r="K103" s="48">
        <f>0</f>
        <v>0</v>
      </c>
      <c r="L103" s="74">
        <v>40</v>
      </c>
      <c r="M103" s="48">
        <f t="shared" si="14"/>
        <v>12</v>
      </c>
      <c r="N103" s="71">
        <v>12</v>
      </c>
      <c r="O103" s="71">
        <v>8</v>
      </c>
      <c r="P103" s="71">
        <f t="shared" si="15"/>
        <v>4</v>
      </c>
      <c r="Q103" s="75">
        <v>8</v>
      </c>
      <c r="R103" s="77">
        <f t="shared" si="16"/>
        <v>0</v>
      </c>
      <c r="S103" s="71">
        <f t="shared" si="17"/>
        <v>52</v>
      </c>
      <c r="T103" s="71">
        <v>48</v>
      </c>
      <c r="U103" s="71">
        <f>S103-T103</f>
        <v>4</v>
      </c>
      <c r="V103" s="71">
        <f t="shared" si="18"/>
        <v>48</v>
      </c>
      <c r="W103" s="71">
        <f t="shared" si="19"/>
        <v>4</v>
      </c>
      <c r="X103" s="49">
        <f t="shared" si="20"/>
        <v>0.92307692307692313</v>
      </c>
      <c r="Y103" s="50">
        <f t="shared" si="21"/>
        <v>0.92307692307692313</v>
      </c>
    </row>
    <row r="104" spans="1:26" s="60" customFormat="1" ht="16.5" customHeight="1" x14ac:dyDescent="0.25">
      <c r="A104" s="57" t="s">
        <v>12</v>
      </c>
      <c r="B104" s="58" t="s">
        <v>152</v>
      </c>
      <c r="C104" s="59" t="s">
        <v>155</v>
      </c>
      <c r="D104" s="54">
        <v>50</v>
      </c>
      <c r="E104" s="54">
        <v>52</v>
      </c>
      <c r="F104" s="55">
        <v>2</v>
      </c>
      <c r="G104" s="56">
        <v>0</v>
      </c>
      <c r="H104" s="45">
        <f t="shared" si="11"/>
        <v>52</v>
      </c>
      <c r="I104" s="46">
        <f t="shared" si="12"/>
        <v>52</v>
      </c>
      <c r="J104" s="47">
        <f t="shared" si="13"/>
        <v>0</v>
      </c>
      <c r="K104" s="48">
        <f>0</f>
        <v>0</v>
      </c>
      <c r="L104" s="74">
        <v>40</v>
      </c>
      <c r="M104" s="48">
        <f>I104-L104</f>
        <v>12</v>
      </c>
      <c r="N104" s="71">
        <v>12</v>
      </c>
      <c r="O104" s="71">
        <v>12</v>
      </c>
      <c r="P104" s="71">
        <f t="shared" si="15"/>
        <v>0</v>
      </c>
      <c r="Q104" s="75">
        <v>12</v>
      </c>
      <c r="R104" s="77">
        <f t="shared" si="16"/>
        <v>0</v>
      </c>
      <c r="S104" s="71">
        <f t="shared" si="17"/>
        <v>52</v>
      </c>
      <c r="T104" s="71">
        <f t="shared" si="17"/>
        <v>52</v>
      </c>
      <c r="U104" s="71"/>
      <c r="V104" s="71">
        <f t="shared" si="18"/>
        <v>52</v>
      </c>
      <c r="W104" s="71">
        <f t="shared" si="19"/>
        <v>0</v>
      </c>
      <c r="X104" s="49">
        <f t="shared" si="20"/>
        <v>1</v>
      </c>
      <c r="Y104" s="50">
        <f t="shared" si="21"/>
        <v>1</v>
      </c>
    </row>
    <row r="105" spans="1:26" s="60" customFormat="1" ht="16.5" customHeight="1" x14ac:dyDescent="0.25">
      <c r="A105" s="57" t="s">
        <v>34</v>
      </c>
      <c r="B105" s="62" t="s">
        <v>35</v>
      </c>
      <c r="C105" s="63" t="s">
        <v>36</v>
      </c>
      <c r="D105" s="54">
        <v>60</v>
      </c>
      <c r="E105" s="54">
        <v>60</v>
      </c>
      <c r="F105" s="55">
        <v>2</v>
      </c>
      <c r="G105" s="56">
        <v>2</v>
      </c>
      <c r="H105" s="45">
        <f t="shared" si="11"/>
        <v>62</v>
      </c>
      <c r="I105" s="46">
        <f t="shared" si="12"/>
        <v>62</v>
      </c>
      <c r="J105" s="47">
        <v>0</v>
      </c>
      <c r="K105" s="64">
        <v>0</v>
      </c>
      <c r="L105" s="74">
        <v>60</v>
      </c>
      <c r="M105" s="48">
        <f>I105-L105</f>
        <v>2</v>
      </c>
      <c r="N105" s="71">
        <v>2</v>
      </c>
      <c r="O105" s="71">
        <v>2</v>
      </c>
      <c r="P105" s="71">
        <f t="shared" si="15"/>
        <v>0</v>
      </c>
      <c r="Q105" s="75">
        <v>2</v>
      </c>
      <c r="R105" s="77">
        <f t="shared" si="16"/>
        <v>0</v>
      </c>
      <c r="S105" s="71">
        <f t="shared" si="17"/>
        <v>62</v>
      </c>
      <c r="T105" s="71">
        <f t="shared" si="17"/>
        <v>62</v>
      </c>
      <c r="U105" s="71"/>
      <c r="V105" s="71">
        <f t="shared" si="18"/>
        <v>62</v>
      </c>
      <c r="W105" s="71">
        <f t="shared" si="19"/>
        <v>0</v>
      </c>
      <c r="X105" s="49">
        <f t="shared" si="20"/>
        <v>1</v>
      </c>
      <c r="Y105" s="50">
        <f t="shared" si="21"/>
        <v>1</v>
      </c>
      <c r="Z105" s="51"/>
    </row>
    <row r="106" spans="1:26" s="60" customFormat="1" ht="16.5" customHeight="1" x14ac:dyDescent="0.25">
      <c r="A106" s="57" t="s">
        <v>34</v>
      </c>
      <c r="B106" s="62" t="s">
        <v>35</v>
      </c>
      <c r="C106" s="63" t="s">
        <v>37</v>
      </c>
      <c r="D106" s="54">
        <v>80</v>
      </c>
      <c r="E106" s="54">
        <v>80</v>
      </c>
      <c r="F106" s="55">
        <v>2</v>
      </c>
      <c r="G106" s="56">
        <v>2</v>
      </c>
      <c r="H106" s="45">
        <f t="shared" si="11"/>
        <v>82</v>
      </c>
      <c r="I106" s="46">
        <f t="shared" si="12"/>
        <v>82</v>
      </c>
      <c r="J106" s="47">
        <v>0</v>
      </c>
      <c r="K106" s="64">
        <v>0</v>
      </c>
      <c r="L106" s="74">
        <v>81</v>
      </c>
      <c r="M106" s="48">
        <f t="shared" si="14"/>
        <v>1</v>
      </c>
      <c r="N106" s="71">
        <v>1</v>
      </c>
      <c r="O106" s="71">
        <v>1</v>
      </c>
      <c r="P106" s="71">
        <f t="shared" si="15"/>
        <v>0</v>
      </c>
      <c r="Q106" s="75">
        <v>1</v>
      </c>
      <c r="R106" s="77">
        <f t="shared" si="16"/>
        <v>0</v>
      </c>
      <c r="S106" s="71">
        <f t="shared" si="17"/>
        <v>82</v>
      </c>
      <c r="T106" s="71">
        <f t="shared" si="17"/>
        <v>82</v>
      </c>
      <c r="U106" s="71"/>
      <c r="V106" s="71">
        <f t="shared" si="18"/>
        <v>82</v>
      </c>
      <c r="W106" s="71">
        <f t="shared" si="19"/>
        <v>0</v>
      </c>
      <c r="X106" s="49">
        <f t="shared" si="20"/>
        <v>1</v>
      </c>
      <c r="Y106" s="50">
        <f t="shared" si="21"/>
        <v>1</v>
      </c>
      <c r="Z106" s="51"/>
    </row>
    <row r="107" spans="1:26" s="60" customFormat="1" ht="16.5" customHeight="1" x14ac:dyDescent="0.25">
      <c r="A107" s="57" t="s">
        <v>34</v>
      </c>
      <c r="B107" s="62" t="s">
        <v>35</v>
      </c>
      <c r="C107" s="63" t="s">
        <v>38</v>
      </c>
      <c r="D107" s="54">
        <v>60</v>
      </c>
      <c r="E107" s="54">
        <v>62</v>
      </c>
      <c r="F107" s="55">
        <v>2</v>
      </c>
      <c r="G107" s="56">
        <v>0</v>
      </c>
      <c r="H107" s="45">
        <f t="shared" si="11"/>
        <v>62</v>
      </c>
      <c r="I107" s="46">
        <f t="shared" si="12"/>
        <v>62</v>
      </c>
      <c r="J107" s="47">
        <v>0</v>
      </c>
      <c r="K107" s="64">
        <v>0</v>
      </c>
      <c r="L107" s="74">
        <v>58</v>
      </c>
      <c r="M107" s="48">
        <f t="shared" si="14"/>
        <v>4</v>
      </c>
      <c r="N107" s="71">
        <v>4</v>
      </c>
      <c r="O107" s="71">
        <v>4</v>
      </c>
      <c r="P107" s="71">
        <f t="shared" si="15"/>
        <v>0</v>
      </c>
      <c r="Q107" s="75">
        <v>4</v>
      </c>
      <c r="R107" s="77">
        <f t="shared" si="16"/>
        <v>0</v>
      </c>
      <c r="S107" s="71">
        <f t="shared" si="17"/>
        <v>62</v>
      </c>
      <c r="T107" s="71">
        <f t="shared" si="17"/>
        <v>62</v>
      </c>
      <c r="U107" s="71"/>
      <c r="V107" s="71">
        <f t="shared" si="18"/>
        <v>62</v>
      </c>
      <c r="W107" s="71">
        <f t="shared" si="19"/>
        <v>0</v>
      </c>
      <c r="X107" s="49">
        <f t="shared" si="20"/>
        <v>1</v>
      </c>
      <c r="Y107" s="50">
        <f t="shared" si="21"/>
        <v>1</v>
      </c>
      <c r="Z107" s="51"/>
    </row>
    <row r="108" spans="1:26" s="106" customFormat="1" ht="16.5" customHeight="1" x14ac:dyDescent="0.25">
      <c r="A108" s="90" t="s">
        <v>34</v>
      </c>
      <c r="B108" s="91" t="s">
        <v>39</v>
      </c>
      <c r="C108" s="92" t="s">
        <v>175</v>
      </c>
      <c r="D108" s="93">
        <v>50</v>
      </c>
      <c r="E108" s="93">
        <v>50</v>
      </c>
      <c r="F108" s="94"/>
      <c r="G108" s="95"/>
      <c r="H108" s="96">
        <f t="shared" si="11"/>
        <v>50</v>
      </c>
      <c r="I108" s="97">
        <f t="shared" si="12"/>
        <v>50</v>
      </c>
      <c r="J108" s="98">
        <v>0</v>
      </c>
      <c r="K108" s="99">
        <v>0</v>
      </c>
      <c r="L108" s="100">
        <v>50</v>
      </c>
      <c r="M108" s="101">
        <f>I108-L108</f>
        <v>0</v>
      </c>
      <c r="N108" s="102">
        <v>0</v>
      </c>
      <c r="O108" s="102"/>
      <c r="P108" s="102">
        <f t="shared" si="15"/>
        <v>0</v>
      </c>
      <c r="Q108" s="102"/>
      <c r="R108" s="103">
        <f t="shared" si="16"/>
        <v>0</v>
      </c>
      <c r="S108" s="102">
        <f t="shared" si="17"/>
        <v>50</v>
      </c>
      <c r="T108" s="102">
        <f t="shared" si="17"/>
        <v>50</v>
      </c>
      <c r="U108" s="102"/>
      <c r="V108" s="102">
        <f t="shared" si="18"/>
        <v>50</v>
      </c>
      <c r="W108" s="102">
        <f t="shared" si="19"/>
        <v>0</v>
      </c>
      <c r="X108" s="104">
        <f t="shared" si="20"/>
        <v>1</v>
      </c>
      <c r="Y108" s="105">
        <f t="shared" si="21"/>
        <v>1</v>
      </c>
    </row>
    <row r="109" spans="1:26" s="106" customFormat="1" ht="16.5" customHeight="1" x14ac:dyDescent="0.25">
      <c r="A109" s="90" t="s">
        <v>34</v>
      </c>
      <c r="B109" s="91" t="s">
        <v>39</v>
      </c>
      <c r="C109" s="92" t="s">
        <v>176</v>
      </c>
      <c r="D109" s="93">
        <v>40</v>
      </c>
      <c r="E109" s="93">
        <v>40</v>
      </c>
      <c r="F109" s="94"/>
      <c r="G109" s="95"/>
      <c r="H109" s="96">
        <f t="shared" si="11"/>
        <v>40</v>
      </c>
      <c r="I109" s="97">
        <f t="shared" si="12"/>
        <v>40</v>
      </c>
      <c r="J109" s="98">
        <v>0</v>
      </c>
      <c r="K109" s="99">
        <v>0</v>
      </c>
      <c r="L109" s="100">
        <v>40</v>
      </c>
      <c r="M109" s="101">
        <f t="shared" si="14"/>
        <v>0</v>
      </c>
      <c r="N109" s="102">
        <v>0</v>
      </c>
      <c r="O109" s="102"/>
      <c r="P109" s="102">
        <f t="shared" si="15"/>
        <v>0</v>
      </c>
      <c r="Q109" s="102"/>
      <c r="R109" s="103">
        <f t="shared" si="16"/>
        <v>0</v>
      </c>
      <c r="S109" s="102">
        <f t="shared" si="17"/>
        <v>40</v>
      </c>
      <c r="T109" s="102">
        <f t="shared" si="17"/>
        <v>40</v>
      </c>
      <c r="U109" s="102"/>
      <c r="V109" s="102">
        <f t="shared" si="18"/>
        <v>40</v>
      </c>
      <c r="W109" s="102">
        <f t="shared" si="19"/>
        <v>0</v>
      </c>
      <c r="X109" s="104">
        <f t="shared" si="20"/>
        <v>1</v>
      </c>
      <c r="Y109" s="105">
        <f t="shared" si="21"/>
        <v>1</v>
      </c>
    </row>
    <row r="110" spans="1:26" s="106" customFormat="1" ht="16.5" customHeight="1" x14ac:dyDescent="0.25">
      <c r="A110" s="90" t="s">
        <v>34</v>
      </c>
      <c r="B110" s="91" t="s">
        <v>39</v>
      </c>
      <c r="C110" s="92" t="s">
        <v>40</v>
      </c>
      <c r="D110" s="93">
        <v>50</v>
      </c>
      <c r="E110" s="93">
        <v>50</v>
      </c>
      <c r="F110" s="94"/>
      <c r="G110" s="95"/>
      <c r="H110" s="96">
        <f t="shared" si="11"/>
        <v>50</v>
      </c>
      <c r="I110" s="97">
        <f t="shared" si="12"/>
        <v>50</v>
      </c>
      <c r="J110" s="98">
        <v>0</v>
      </c>
      <c r="K110" s="99">
        <v>0</v>
      </c>
      <c r="L110" s="100">
        <v>50</v>
      </c>
      <c r="M110" s="101">
        <f t="shared" si="14"/>
        <v>0</v>
      </c>
      <c r="N110" s="102">
        <v>0</v>
      </c>
      <c r="O110" s="102"/>
      <c r="P110" s="102">
        <f t="shared" si="15"/>
        <v>0</v>
      </c>
      <c r="Q110" s="102"/>
      <c r="R110" s="103">
        <f t="shared" si="16"/>
        <v>0</v>
      </c>
      <c r="S110" s="102">
        <f t="shared" si="17"/>
        <v>50</v>
      </c>
      <c r="T110" s="102">
        <f t="shared" si="17"/>
        <v>50</v>
      </c>
      <c r="U110" s="102"/>
      <c r="V110" s="102">
        <f t="shared" si="18"/>
        <v>50</v>
      </c>
      <c r="W110" s="102">
        <f t="shared" si="19"/>
        <v>0</v>
      </c>
      <c r="X110" s="104">
        <f t="shared" si="20"/>
        <v>1</v>
      </c>
      <c r="Y110" s="105">
        <f t="shared" si="21"/>
        <v>1</v>
      </c>
    </row>
    <row r="111" spans="1:26" s="60" customFormat="1" ht="16.5" customHeight="1" x14ac:dyDescent="0.25">
      <c r="A111" s="57" t="s">
        <v>34</v>
      </c>
      <c r="B111" s="62" t="s">
        <v>39</v>
      </c>
      <c r="C111" s="63" t="s">
        <v>41</v>
      </c>
      <c r="D111" s="54">
        <v>50</v>
      </c>
      <c r="E111" s="54">
        <v>51</v>
      </c>
      <c r="F111" s="55">
        <v>2</v>
      </c>
      <c r="G111" s="56">
        <v>1</v>
      </c>
      <c r="H111" s="45">
        <f t="shared" si="11"/>
        <v>52</v>
      </c>
      <c r="I111" s="46">
        <f t="shared" si="12"/>
        <v>52</v>
      </c>
      <c r="J111" s="47">
        <v>0</v>
      </c>
      <c r="K111" s="64">
        <v>0</v>
      </c>
      <c r="L111" s="73">
        <v>46</v>
      </c>
      <c r="M111" s="48">
        <f>I111-L111</f>
        <v>6</v>
      </c>
      <c r="N111" s="71">
        <v>6</v>
      </c>
      <c r="O111" s="71">
        <v>2</v>
      </c>
      <c r="P111" s="71">
        <f t="shared" si="15"/>
        <v>4</v>
      </c>
      <c r="Q111" s="75">
        <v>2</v>
      </c>
      <c r="R111" s="77">
        <f t="shared" si="16"/>
        <v>0</v>
      </c>
      <c r="S111" s="71">
        <f t="shared" si="17"/>
        <v>52</v>
      </c>
      <c r="T111" s="71">
        <v>48</v>
      </c>
      <c r="U111" s="71">
        <f>S111-T111</f>
        <v>4</v>
      </c>
      <c r="V111" s="71">
        <f t="shared" si="18"/>
        <v>48</v>
      </c>
      <c r="W111" s="71">
        <f t="shared" si="19"/>
        <v>4</v>
      </c>
      <c r="X111" s="49">
        <f t="shared" si="20"/>
        <v>0.92307692307692313</v>
      </c>
      <c r="Y111" s="50">
        <f t="shared" si="21"/>
        <v>0.92307692307692313</v>
      </c>
    </row>
    <row r="112" spans="1:26" s="60" customFormat="1" ht="16.5" customHeight="1" x14ac:dyDescent="0.25">
      <c r="A112" s="57" t="s">
        <v>34</v>
      </c>
      <c r="B112" s="62" t="s">
        <v>42</v>
      </c>
      <c r="C112" s="63" t="s">
        <v>43</v>
      </c>
      <c r="D112" s="54">
        <v>48</v>
      </c>
      <c r="E112" s="54">
        <v>48</v>
      </c>
      <c r="F112" s="55">
        <v>2</v>
      </c>
      <c r="G112" s="56">
        <v>2</v>
      </c>
      <c r="H112" s="45">
        <f t="shared" si="11"/>
        <v>50</v>
      </c>
      <c r="I112" s="46">
        <f>E112+G112</f>
        <v>50</v>
      </c>
      <c r="J112" s="47">
        <v>0</v>
      </c>
      <c r="K112" s="64">
        <v>0</v>
      </c>
      <c r="L112" s="74">
        <v>50</v>
      </c>
      <c r="M112" s="48">
        <f>I112-L112</f>
        <v>0</v>
      </c>
      <c r="N112" s="71">
        <v>0</v>
      </c>
      <c r="O112" s="71"/>
      <c r="P112" s="71">
        <f t="shared" si="15"/>
        <v>0</v>
      </c>
      <c r="Q112" s="75"/>
      <c r="R112" s="77">
        <f t="shared" si="16"/>
        <v>0</v>
      </c>
      <c r="S112" s="71">
        <f t="shared" si="17"/>
        <v>50</v>
      </c>
      <c r="T112" s="71">
        <f t="shared" si="17"/>
        <v>50</v>
      </c>
      <c r="U112" s="71"/>
      <c r="V112" s="71">
        <f t="shared" si="18"/>
        <v>50</v>
      </c>
      <c r="W112" s="71">
        <f t="shared" si="19"/>
        <v>0</v>
      </c>
      <c r="X112" s="49">
        <f t="shared" si="20"/>
        <v>1</v>
      </c>
      <c r="Y112" s="50">
        <f t="shared" si="21"/>
        <v>1</v>
      </c>
      <c r="Z112" s="51"/>
    </row>
    <row r="113" spans="1:27" s="60" customFormat="1" ht="16.5" customHeight="1" x14ac:dyDescent="0.25">
      <c r="A113" s="57" t="s">
        <v>34</v>
      </c>
      <c r="B113" s="62" t="s">
        <v>42</v>
      </c>
      <c r="C113" s="63" t="s">
        <v>44</v>
      </c>
      <c r="D113" s="54">
        <v>12</v>
      </c>
      <c r="E113" s="54">
        <v>12</v>
      </c>
      <c r="F113" s="55">
        <v>1</v>
      </c>
      <c r="G113" s="56">
        <v>1</v>
      </c>
      <c r="H113" s="45">
        <f t="shared" si="11"/>
        <v>13</v>
      </c>
      <c r="I113" s="46">
        <f t="shared" si="12"/>
        <v>13</v>
      </c>
      <c r="J113" s="47">
        <v>0</v>
      </c>
      <c r="K113" s="64">
        <v>0</v>
      </c>
      <c r="L113" s="74">
        <v>12</v>
      </c>
      <c r="M113" s="48">
        <f>I113-L113</f>
        <v>1</v>
      </c>
      <c r="N113" s="71">
        <v>1</v>
      </c>
      <c r="O113" s="71">
        <v>1</v>
      </c>
      <c r="P113" s="71">
        <f t="shared" si="15"/>
        <v>0</v>
      </c>
      <c r="Q113" s="75">
        <v>1</v>
      </c>
      <c r="R113" s="77">
        <f t="shared" si="16"/>
        <v>0</v>
      </c>
      <c r="S113" s="71">
        <f t="shared" si="17"/>
        <v>13</v>
      </c>
      <c r="T113" s="71">
        <f t="shared" si="17"/>
        <v>13</v>
      </c>
      <c r="U113" s="71"/>
      <c r="V113" s="71">
        <f t="shared" si="18"/>
        <v>13</v>
      </c>
      <c r="W113" s="71">
        <f t="shared" si="19"/>
        <v>0</v>
      </c>
      <c r="X113" s="49">
        <f t="shared" si="20"/>
        <v>1</v>
      </c>
      <c r="Y113" s="50">
        <f t="shared" si="21"/>
        <v>1</v>
      </c>
      <c r="Z113" s="51"/>
    </row>
    <row r="114" spans="1:27" s="60" customFormat="1" ht="16.5" customHeight="1" x14ac:dyDescent="0.25">
      <c r="A114" s="57" t="s">
        <v>34</v>
      </c>
      <c r="B114" s="62" t="s">
        <v>42</v>
      </c>
      <c r="C114" s="63" t="s">
        <v>45</v>
      </c>
      <c r="D114" s="54">
        <v>56</v>
      </c>
      <c r="E114" s="54">
        <v>56</v>
      </c>
      <c r="F114" s="55">
        <v>2</v>
      </c>
      <c r="G114" s="56">
        <v>2</v>
      </c>
      <c r="H114" s="45">
        <f t="shared" si="11"/>
        <v>58</v>
      </c>
      <c r="I114" s="46">
        <f t="shared" si="12"/>
        <v>58</v>
      </c>
      <c r="J114" s="47">
        <v>0</v>
      </c>
      <c r="K114" s="64">
        <v>0</v>
      </c>
      <c r="L114" s="74">
        <v>58</v>
      </c>
      <c r="M114" s="48">
        <f t="shared" si="14"/>
        <v>0</v>
      </c>
      <c r="N114" s="71">
        <v>0</v>
      </c>
      <c r="O114" s="71"/>
      <c r="P114" s="71">
        <f t="shared" si="15"/>
        <v>0</v>
      </c>
      <c r="Q114" s="75"/>
      <c r="R114" s="77">
        <f t="shared" si="16"/>
        <v>0</v>
      </c>
      <c r="S114" s="71">
        <f t="shared" si="17"/>
        <v>58</v>
      </c>
      <c r="T114" s="71">
        <f t="shared" si="17"/>
        <v>58</v>
      </c>
      <c r="U114" s="71"/>
      <c r="V114" s="71">
        <f t="shared" si="18"/>
        <v>58</v>
      </c>
      <c r="W114" s="71">
        <f t="shared" si="19"/>
        <v>0</v>
      </c>
      <c r="X114" s="49">
        <f t="shared" si="20"/>
        <v>1</v>
      </c>
      <c r="Y114" s="50">
        <f t="shared" si="21"/>
        <v>1</v>
      </c>
    </row>
    <row r="115" spans="1:27" s="60" customFormat="1" ht="16.5" customHeight="1" x14ac:dyDescent="0.25">
      <c r="A115" s="57" t="s">
        <v>34</v>
      </c>
      <c r="B115" s="62" t="s">
        <v>42</v>
      </c>
      <c r="C115" s="63" t="s">
        <v>46</v>
      </c>
      <c r="D115" s="54">
        <v>56</v>
      </c>
      <c r="E115" s="54">
        <v>58</v>
      </c>
      <c r="F115" s="55">
        <v>2</v>
      </c>
      <c r="G115" s="56">
        <v>0</v>
      </c>
      <c r="H115" s="45">
        <f t="shared" si="11"/>
        <v>58</v>
      </c>
      <c r="I115" s="46">
        <f t="shared" si="12"/>
        <v>58</v>
      </c>
      <c r="J115" s="47">
        <v>0</v>
      </c>
      <c r="K115" s="64">
        <v>0</v>
      </c>
      <c r="L115" s="74">
        <v>58</v>
      </c>
      <c r="M115" s="48">
        <f t="shared" si="14"/>
        <v>0</v>
      </c>
      <c r="N115" s="71">
        <v>0</v>
      </c>
      <c r="O115" s="71"/>
      <c r="P115" s="71">
        <f t="shared" si="15"/>
        <v>0</v>
      </c>
      <c r="Q115" s="75"/>
      <c r="R115" s="77">
        <f t="shared" si="16"/>
        <v>0</v>
      </c>
      <c r="S115" s="71">
        <f t="shared" si="17"/>
        <v>58</v>
      </c>
      <c r="T115" s="71">
        <f t="shared" si="17"/>
        <v>58</v>
      </c>
      <c r="U115" s="71"/>
      <c r="V115" s="71">
        <f t="shared" si="18"/>
        <v>58</v>
      </c>
      <c r="W115" s="71">
        <f t="shared" si="19"/>
        <v>0</v>
      </c>
      <c r="X115" s="49">
        <f t="shared" si="20"/>
        <v>1</v>
      </c>
      <c r="Y115" s="50">
        <f t="shared" si="21"/>
        <v>1</v>
      </c>
    </row>
    <row r="116" spans="1:27" s="60" customFormat="1" ht="16.5" customHeight="1" x14ac:dyDescent="0.25">
      <c r="A116" s="57" t="s">
        <v>34</v>
      </c>
      <c r="B116" s="62" t="s">
        <v>42</v>
      </c>
      <c r="C116" s="63" t="s">
        <v>47</v>
      </c>
      <c r="D116" s="54">
        <v>14</v>
      </c>
      <c r="E116" s="54">
        <v>14</v>
      </c>
      <c r="F116" s="55">
        <v>1</v>
      </c>
      <c r="G116" s="56">
        <v>1</v>
      </c>
      <c r="H116" s="45">
        <f t="shared" si="11"/>
        <v>15</v>
      </c>
      <c r="I116" s="46">
        <f t="shared" si="12"/>
        <v>15</v>
      </c>
      <c r="J116" s="47">
        <v>0</v>
      </c>
      <c r="K116" s="64">
        <v>0</v>
      </c>
      <c r="L116" s="74">
        <v>15</v>
      </c>
      <c r="M116" s="48">
        <f t="shared" si="14"/>
        <v>0</v>
      </c>
      <c r="N116" s="71">
        <v>0</v>
      </c>
      <c r="O116" s="71"/>
      <c r="P116" s="71">
        <f t="shared" si="15"/>
        <v>0</v>
      </c>
      <c r="Q116" s="75"/>
      <c r="R116" s="77">
        <f t="shared" si="16"/>
        <v>0</v>
      </c>
      <c r="S116" s="71">
        <f t="shared" si="17"/>
        <v>15</v>
      </c>
      <c r="T116" s="71">
        <f t="shared" si="17"/>
        <v>15</v>
      </c>
      <c r="U116" s="71"/>
      <c r="V116" s="71">
        <f t="shared" si="18"/>
        <v>15</v>
      </c>
      <c r="W116" s="71">
        <f t="shared" si="19"/>
        <v>0</v>
      </c>
      <c r="X116" s="49">
        <f t="shared" si="20"/>
        <v>1</v>
      </c>
      <c r="Y116" s="50">
        <f t="shared" si="21"/>
        <v>1</v>
      </c>
    </row>
    <row r="117" spans="1:27" s="60" customFormat="1" ht="28.5" customHeight="1" x14ac:dyDescent="0.25">
      <c r="A117" s="57" t="s">
        <v>34</v>
      </c>
      <c r="B117" s="62" t="s">
        <v>42</v>
      </c>
      <c r="C117" s="63" t="s">
        <v>48</v>
      </c>
      <c r="D117" s="54">
        <v>14</v>
      </c>
      <c r="E117" s="54">
        <v>15</v>
      </c>
      <c r="F117" s="55">
        <v>1</v>
      </c>
      <c r="G117" s="56">
        <v>0</v>
      </c>
      <c r="H117" s="45">
        <f t="shared" si="11"/>
        <v>15</v>
      </c>
      <c r="I117" s="46">
        <f t="shared" si="12"/>
        <v>15</v>
      </c>
      <c r="J117" s="47">
        <v>0</v>
      </c>
      <c r="K117" s="64">
        <v>0</v>
      </c>
      <c r="L117" s="74">
        <v>15</v>
      </c>
      <c r="M117" s="48">
        <f t="shared" si="14"/>
        <v>0</v>
      </c>
      <c r="N117" s="71">
        <v>0</v>
      </c>
      <c r="O117" s="71"/>
      <c r="P117" s="71">
        <f t="shared" si="15"/>
        <v>0</v>
      </c>
      <c r="Q117" s="75"/>
      <c r="R117" s="77">
        <f t="shared" si="16"/>
        <v>0</v>
      </c>
      <c r="S117" s="71">
        <f t="shared" si="17"/>
        <v>15</v>
      </c>
      <c r="T117" s="71">
        <f t="shared" si="17"/>
        <v>15</v>
      </c>
      <c r="U117" s="71"/>
      <c r="V117" s="71">
        <f t="shared" si="18"/>
        <v>15</v>
      </c>
      <c r="W117" s="71">
        <f t="shared" si="19"/>
        <v>0</v>
      </c>
      <c r="X117" s="49">
        <f t="shared" si="20"/>
        <v>1</v>
      </c>
      <c r="Y117" s="50">
        <f t="shared" si="21"/>
        <v>1</v>
      </c>
      <c r="AA117" s="109"/>
    </row>
    <row r="118" spans="1:27" s="60" customFormat="1" ht="16.5" customHeight="1" x14ac:dyDescent="0.25">
      <c r="A118" s="57" t="s">
        <v>34</v>
      </c>
      <c r="B118" s="62" t="s">
        <v>42</v>
      </c>
      <c r="C118" s="63" t="s">
        <v>49</v>
      </c>
      <c r="D118" s="54">
        <v>60</v>
      </c>
      <c r="E118" s="54">
        <v>14</v>
      </c>
      <c r="F118" s="55">
        <v>2</v>
      </c>
      <c r="G118" s="56">
        <v>0</v>
      </c>
      <c r="H118" s="45">
        <f t="shared" si="11"/>
        <v>62</v>
      </c>
      <c r="I118" s="46">
        <f t="shared" si="12"/>
        <v>14</v>
      </c>
      <c r="J118" s="47">
        <f>D118+F118-E118-G118</f>
        <v>48</v>
      </c>
      <c r="K118" s="64">
        <f>D118-E118</f>
        <v>46</v>
      </c>
      <c r="L118" s="74">
        <v>14</v>
      </c>
      <c r="M118" s="48">
        <f>I118-L118</f>
        <v>0</v>
      </c>
      <c r="N118" s="71">
        <v>48</v>
      </c>
      <c r="O118" s="71">
        <v>4</v>
      </c>
      <c r="P118" s="71">
        <f t="shared" si="15"/>
        <v>44</v>
      </c>
      <c r="Q118" s="75">
        <v>4</v>
      </c>
      <c r="R118" s="77">
        <f t="shared" si="16"/>
        <v>0</v>
      </c>
      <c r="S118" s="71">
        <f t="shared" si="17"/>
        <v>62</v>
      </c>
      <c r="T118" s="71">
        <f>I118+O118</f>
        <v>18</v>
      </c>
      <c r="U118" s="71">
        <f>S118-T118</f>
        <v>44</v>
      </c>
      <c r="V118" s="71">
        <f t="shared" si="18"/>
        <v>18</v>
      </c>
      <c r="W118" s="71">
        <f t="shared" si="19"/>
        <v>44</v>
      </c>
      <c r="X118" s="49">
        <f t="shared" si="20"/>
        <v>0.29032258064516131</v>
      </c>
      <c r="Y118" s="50">
        <f t="shared" si="21"/>
        <v>0.29032258064516131</v>
      </c>
    </row>
    <row r="119" spans="1:27" s="60" customFormat="1" ht="16.5" customHeight="1" x14ac:dyDescent="0.25">
      <c r="A119" s="57" t="s">
        <v>34</v>
      </c>
      <c r="B119" s="62" t="s">
        <v>42</v>
      </c>
      <c r="C119" s="63" t="s">
        <v>50</v>
      </c>
      <c r="D119" s="54">
        <v>56</v>
      </c>
      <c r="E119" s="54">
        <v>58</v>
      </c>
      <c r="F119" s="55">
        <v>2</v>
      </c>
      <c r="G119" s="56">
        <v>0</v>
      </c>
      <c r="H119" s="45">
        <f t="shared" si="11"/>
        <v>58</v>
      </c>
      <c r="I119" s="46">
        <f t="shared" si="12"/>
        <v>58</v>
      </c>
      <c r="J119" s="47">
        <v>0</v>
      </c>
      <c r="K119" s="64">
        <v>0</v>
      </c>
      <c r="L119" s="74">
        <v>57</v>
      </c>
      <c r="M119" s="48">
        <f t="shared" si="14"/>
        <v>1</v>
      </c>
      <c r="N119" s="71">
        <v>1</v>
      </c>
      <c r="O119" s="71">
        <v>1</v>
      </c>
      <c r="P119" s="71">
        <f t="shared" si="15"/>
        <v>0</v>
      </c>
      <c r="Q119" s="75">
        <v>1</v>
      </c>
      <c r="R119" s="77">
        <f t="shared" si="16"/>
        <v>0</v>
      </c>
      <c r="S119" s="71">
        <f t="shared" si="17"/>
        <v>58</v>
      </c>
      <c r="T119" s="71">
        <f t="shared" si="17"/>
        <v>58</v>
      </c>
      <c r="U119" s="71"/>
      <c r="V119" s="71">
        <f t="shared" si="18"/>
        <v>58</v>
      </c>
      <c r="W119" s="71">
        <f t="shared" si="19"/>
        <v>0</v>
      </c>
      <c r="X119" s="49">
        <f t="shared" si="20"/>
        <v>1</v>
      </c>
      <c r="Y119" s="50">
        <f t="shared" si="21"/>
        <v>1</v>
      </c>
    </row>
    <row r="120" spans="1:27" s="60" customFormat="1" ht="16.5" customHeight="1" x14ac:dyDescent="0.25">
      <c r="A120" s="57" t="s">
        <v>34</v>
      </c>
      <c r="B120" s="62" t="s">
        <v>42</v>
      </c>
      <c r="C120" s="63" t="s">
        <v>51</v>
      </c>
      <c r="D120" s="54">
        <v>56</v>
      </c>
      <c r="E120" s="54">
        <v>58</v>
      </c>
      <c r="F120" s="55">
        <v>2</v>
      </c>
      <c r="G120" s="56">
        <v>0</v>
      </c>
      <c r="H120" s="45">
        <f t="shared" si="11"/>
        <v>58</v>
      </c>
      <c r="I120" s="46">
        <f t="shared" si="12"/>
        <v>58</v>
      </c>
      <c r="J120" s="47">
        <v>0</v>
      </c>
      <c r="K120" s="64">
        <v>0</v>
      </c>
      <c r="L120" s="74">
        <v>57</v>
      </c>
      <c r="M120" s="48">
        <f t="shared" si="14"/>
        <v>1</v>
      </c>
      <c r="N120" s="71">
        <v>1</v>
      </c>
      <c r="O120" s="71">
        <v>1</v>
      </c>
      <c r="P120" s="71">
        <f t="shared" si="15"/>
        <v>0</v>
      </c>
      <c r="Q120" s="75">
        <v>1</v>
      </c>
      <c r="R120" s="77">
        <f t="shared" si="16"/>
        <v>0</v>
      </c>
      <c r="S120" s="71">
        <f t="shared" si="17"/>
        <v>58</v>
      </c>
      <c r="T120" s="71">
        <f t="shared" si="17"/>
        <v>58</v>
      </c>
      <c r="U120" s="71"/>
      <c r="V120" s="71">
        <f t="shared" si="18"/>
        <v>58</v>
      </c>
      <c r="W120" s="71">
        <f t="shared" si="19"/>
        <v>0</v>
      </c>
      <c r="X120" s="49">
        <f t="shared" si="20"/>
        <v>1</v>
      </c>
      <c r="Y120" s="50">
        <f t="shared" si="21"/>
        <v>1</v>
      </c>
    </row>
    <row r="121" spans="1:27" s="60" customFormat="1" ht="16.5" customHeight="1" x14ac:dyDescent="0.25">
      <c r="A121" s="57" t="s">
        <v>34</v>
      </c>
      <c r="B121" s="62" t="s">
        <v>42</v>
      </c>
      <c r="C121" s="63" t="s">
        <v>52</v>
      </c>
      <c r="D121" s="54">
        <v>14</v>
      </c>
      <c r="E121" s="54">
        <v>15</v>
      </c>
      <c r="F121" s="55">
        <v>1</v>
      </c>
      <c r="G121" s="56">
        <v>0</v>
      </c>
      <c r="H121" s="45">
        <f t="shared" si="11"/>
        <v>15</v>
      </c>
      <c r="I121" s="46">
        <f t="shared" si="12"/>
        <v>15</v>
      </c>
      <c r="J121" s="47">
        <v>0</v>
      </c>
      <c r="K121" s="64">
        <v>0</v>
      </c>
      <c r="L121" s="74">
        <v>15</v>
      </c>
      <c r="M121" s="48">
        <f t="shared" si="14"/>
        <v>0</v>
      </c>
      <c r="N121" s="71">
        <v>0</v>
      </c>
      <c r="O121" s="71"/>
      <c r="P121" s="71">
        <f t="shared" si="15"/>
        <v>0</v>
      </c>
      <c r="Q121" s="75"/>
      <c r="R121" s="77">
        <f t="shared" si="16"/>
        <v>0</v>
      </c>
      <c r="S121" s="71">
        <f t="shared" si="17"/>
        <v>15</v>
      </c>
      <c r="T121" s="71">
        <f t="shared" si="17"/>
        <v>15</v>
      </c>
      <c r="U121" s="71"/>
      <c r="V121" s="71">
        <f t="shared" si="18"/>
        <v>15</v>
      </c>
      <c r="W121" s="71">
        <f t="shared" si="19"/>
        <v>0</v>
      </c>
      <c r="X121" s="49">
        <f t="shared" si="20"/>
        <v>1</v>
      </c>
      <c r="Y121" s="50">
        <f t="shared" si="21"/>
        <v>1</v>
      </c>
    </row>
    <row r="122" spans="1:27" s="60" customFormat="1" ht="16.5" customHeight="1" x14ac:dyDescent="0.25">
      <c r="A122" s="57" t="s">
        <v>34</v>
      </c>
      <c r="B122" s="62" t="s">
        <v>42</v>
      </c>
      <c r="C122" s="63" t="s">
        <v>53</v>
      </c>
      <c r="D122" s="54">
        <v>14</v>
      </c>
      <c r="E122" s="54">
        <v>15</v>
      </c>
      <c r="F122" s="55">
        <v>1</v>
      </c>
      <c r="G122" s="56">
        <v>0</v>
      </c>
      <c r="H122" s="45">
        <f t="shared" si="11"/>
        <v>15</v>
      </c>
      <c r="I122" s="46">
        <f t="shared" si="12"/>
        <v>15</v>
      </c>
      <c r="J122" s="47">
        <v>0</v>
      </c>
      <c r="K122" s="64">
        <v>0</v>
      </c>
      <c r="L122" s="74">
        <v>14</v>
      </c>
      <c r="M122" s="48">
        <f t="shared" si="14"/>
        <v>1</v>
      </c>
      <c r="N122" s="71">
        <v>1</v>
      </c>
      <c r="O122" s="71">
        <v>1</v>
      </c>
      <c r="P122" s="71">
        <f t="shared" si="15"/>
        <v>0</v>
      </c>
      <c r="Q122" s="75">
        <v>1</v>
      </c>
      <c r="R122" s="77">
        <f t="shared" si="16"/>
        <v>0</v>
      </c>
      <c r="S122" s="71">
        <f t="shared" si="17"/>
        <v>15</v>
      </c>
      <c r="T122" s="71">
        <f t="shared" si="17"/>
        <v>15</v>
      </c>
      <c r="U122" s="71"/>
      <c r="V122" s="71">
        <f t="shared" si="18"/>
        <v>15</v>
      </c>
      <c r="W122" s="71">
        <f t="shared" si="19"/>
        <v>0</v>
      </c>
      <c r="X122" s="49">
        <f t="shared" si="20"/>
        <v>1</v>
      </c>
      <c r="Y122" s="50">
        <f t="shared" si="21"/>
        <v>1</v>
      </c>
    </row>
    <row r="123" spans="1:27" s="60" customFormat="1" ht="16.5" customHeight="1" x14ac:dyDescent="0.25">
      <c r="A123" s="57" t="s">
        <v>34</v>
      </c>
      <c r="B123" s="62" t="s">
        <v>42</v>
      </c>
      <c r="C123" s="63" t="s">
        <v>54</v>
      </c>
      <c r="D123" s="54">
        <v>56</v>
      </c>
      <c r="E123" s="54">
        <v>56</v>
      </c>
      <c r="F123" s="55">
        <v>2</v>
      </c>
      <c r="G123" s="56">
        <v>2</v>
      </c>
      <c r="H123" s="45">
        <f t="shared" si="11"/>
        <v>58</v>
      </c>
      <c r="I123" s="46">
        <f t="shared" si="12"/>
        <v>58</v>
      </c>
      <c r="J123" s="47">
        <v>0</v>
      </c>
      <c r="K123" s="64">
        <v>0</v>
      </c>
      <c r="L123" s="74">
        <v>58</v>
      </c>
      <c r="M123" s="48">
        <f t="shared" si="14"/>
        <v>0</v>
      </c>
      <c r="N123" s="71">
        <v>0</v>
      </c>
      <c r="O123" s="71"/>
      <c r="P123" s="71">
        <f t="shared" si="15"/>
        <v>0</v>
      </c>
      <c r="Q123" s="75"/>
      <c r="R123" s="77">
        <f t="shared" si="16"/>
        <v>0</v>
      </c>
      <c r="S123" s="71">
        <f t="shared" si="17"/>
        <v>58</v>
      </c>
      <c r="T123" s="71">
        <f t="shared" si="17"/>
        <v>58</v>
      </c>
      <c r="U123" s="71"/>
      <c r="V123" s="71">
        <f t="shared" si="18"/>
        <v>58</v>
      </c>
      <c r="W123" s="71">
        <f t="shared" si="19"/>
        <v>0</v>
      </c>
      <c r="X123" s="49">
        <f t="shared" si="20"/>
        <v>1</v>
      </c>
      <c r="Y123" s="50">
        <f t="shared" si="21"/>
        <v>1</v>
      </c>
      <c r="Z123" s="51"/>
    </row>
    <row r="124" spans="1:27" s="60" customFormat="1" ht="16.5" customHeight="1" x14ac:dyDescent="0.25">
      <c r="A124" s="57" t="s">
        <v>34</v>
      </c>
      <c r="B124" s="62" t="s">
        <v>42</v>
      </c>
      <c r="C124" s="63" t="s">
        <v>55</v>
      </c>
      <c r="D124" s="54">
        <v>56</v>
      </c>
      <c r="E124" s="54">
        <v>57</v>
      </c>
      <c r="F124" s="55">
        <v>2</v>
      </c>
      <c r="G124" s="56">
        <v>1</v>
      </c>
      <c r="H124" s="45">
        <f t="shared" si="11"/>
        <v>58</v>
      </c>
      <c r="I124" s="46">
        <f t="shared" si="12"/>
        <v>58</v>
      </c>
      <c r="J124" s="47">
        <v>0</v>
      </c>
      <c r="K124" s="64">
        <v>0</v>
      </c>
      <c r="L124" s="74">
        <v>57</v>
      </c>
      <c r="M124" s="48">
        <f t="shared" si="14"/>
        <v>1</v>
      </c>
      <c r="N124" s="71">
        <v>1</v>
      </c>
      <c r="O124" s="71">
        <v>1</v>
      </c>
      <c r="P124" s="71">
        <f t="shared" si="15"/>
        <v>0</v>
      </c>
      <c r="Q124" s="75">
        <v>1</v>
      </c>
      <c r="R124" s="77">
        <f t="shared" si="16"/>
        <v>0</v>
      </c>
      <c r="S124" s="71">
        <f t="shared" si="17"/>
        <v>58</v>
      </c>
      <c r="T124" s="71">
        <f t="shared" si="17"/>
        <v>58</v>
      </c>
      <c r="U124" s="71"/>
      <c r="V124" s="71">
        <f t="shared" si="18"/>
        <v>58</v>
      </c>
      <c r="W124" s="71">
        <f t="shared" si="19"/>
        <v>0</v>
      </c>
      <c r="X124" s="49">
        <f t="shared" si="20"/>
        <v>1</v>
      </c>
      <c r="Y124" s="50">
        <f t="shared" si="21"/>
        <v>1</v>
      </c>
      <c r="Z124" s="51"/>
    </row>
    <row r="125" spans="1:27" s="60" customFormat="1" ht="16.5" customHeight="1" x14ac:dyDescent="0.25">
      <c r="A125" s="57" t="s">
        <v>34</v>
      </c>
      <c r="B125" s="62" t="s">
        <v>42</v>
      </c>
      <c r="C125" s="63" t="s">
        <v>56</v>
      </c>
      <c r="D125" s="54">
        <v>14</v>
      </c>
      <c r="E125" s="54">
        <v>14</v>
      </c>
      <c r="F125" s="55">
        <v>1</v>
      </c>
      <c r="G125" s="56">
        <v>1</v>
      </c>
      <c r="H125" s="45">
        <f t="shared" si="11"/>
        <v>15</v>
      </c>
      <c r="I125" s="46">
        <f t="shared" si="12"/>
        <v>15</v>
      </c>
      <c r="J125" s="47">
        <v>0</v>
      </c>
      <c r="K125" s="64">
        <v>0</v>
      </c>
      <c r="L125" s="74">
        <v>15</v>
      </c>
      <c r="M125" s="48">
        <f t="shared" si="14"/>
        <v>0</v>
      </c>
      <c r="N125" s="71">
        <v>0</v>
      </c>
      <c r="O125" s="71"/>
      <c r="P125" s="71">
        <f t="shared" si="15"/>
        <v>0</v>
      </c>
      <c r="Q125" s="75"/>
      <c r="R125" s="77">
        <f t="shared" si="16"/>
        <v>0</v>
      </c>
      <c r="S125" s="71">
        <f t="shared" si="17"/>
        <v>15</v>
      </c>
      <c r="T125" s="71">
        <f t="shared" si="17"/>
        <v>15</v>
      </c>
      <c r="U125" s="71"/>
      <c r="V125" s="71">
        <f t="shared" si="18"/>
        <v>15</v>
      </c>
      <c r="W125" s="71">
        <f t="shared" si="19"/>
        <v>0</v>
      </c>
      <c r="X125" s="49">
        <f t="shared" si="20"/>
        <v>1</v>
      </c>
      <c r="Y125" s="50">
        <f t="shared" si="21"/>
        <v>1</v>
      </c>
      <c r="Z125" s="51"/>
    </row>
    <row r="126" spans="1:27" s="60" customFormat="1" ht="16.5" customHeight="1" x14ac:dyDescent="0.25">
      <c r="A126" s="57" t="s">
        <v>34</v>
      </c>
      <c r="B126" s="62" t="s">
        <v>42</v>
      </c>
      <c r="C126" s="63" t="s">
        <v>57</v>
      </c>
      <c r="D126" s="54">
        <v>14</v>
      </c>
      <c r="E126" s="54">
        <v>15</v>
      </c>
      <c r="F126" s="55">
        <v>1</v>
      </c>
      <c r="G126" s="56">
        <v>0</v>
      </c>
      <c r="H126" s="45">
        <f t="shared" si="11"/>
        <v>15</v>
      </c>
      <c r="I126" s="46">
        <f t="shared" si="12"/>
        <v>15</v>
      </c>
      <c r="J126" s="47">
        <v>0</v>
      </c>
      <c r="K126" s="64">
        <v>0</v>
      </c>
      <c r="L126" s="74">
        <v>14</v>
      </c>
      <c r="M126" s="48">
        <f t="shared" si="14"/>
        <v>1</v>
      </c>
      <c r="N126" s="71">
        <v>1</v>
      </c>
      <c r="O126" s="71">
        <v>1</v>
      </c>
      <c r="P126" s="71">
        <f t="shared" si="15"/>
        <v>0</v>
      </c>
      <c r="Q126" s="75">
        <v>1</v>
      </c>
      <c r="R126" s="77">
        <f t="shared" si="16"/>
        <v>0</v>
      </c>
      <c r="S126" s="71">
        <f t="shared" si="17"/>
        <v>15</v>
      </c>
      <c r="T126" s="71">
        <f t="shared" si="17"/>
        <v>15</v>
      </c>
      <c r="U126" s="71"/>
      <c r="V126" s="71">
        <f t="shared" si="18"/>
        <v>15</v>
      </c>
      <c r="W126" s="71">
        <f t="shared" si="19"/>
        <v>0</v>
      </c>
      <c r="X126" s="49">
        <f t="shared" si="20"/>
        <v>1</v>
      </c>
      <c r="Y126" s="50">
        <f t="shared" si="21"/>
        <v>1</v>
      </c>
      <c r="Z126" s="51"/>
    </row>
    <row r="127" spans="1:27" s="60" customFormat="1" ht="16.5" customHeight="1" x14ac:dyDescent="0.25">
      <c r="A127" s="57" t="s">
        <v>34</v>
      </c>
      <c r="B127" s="62" t="s">
        <v>42</v>
      </c>
      <c r="C127" s="63" t="s">
        <v>58</v>
      </c>
      <c r="D127" s="54">
        <v>30</v>
      </c>
      <c r="E127" s="54">
        <v>30</v>
      </c>
      <c r="F127" s="55">
        <v>1</v>
      </c>
      <c r="G127" s="56">
        <v>0</v>
      </c>
      <c r="H127" s="45">
        <f t="shared" si="11"/>
        <v>31</v>
      </c>
      <c r="I127" s="46">
        <f t="shared" si="12"/>
        <v>30</v>
      </c>
      <c r="J127" s="47">
        <f>D127+F127-E127-G127</f>
        <v>1</v>
      </c>
      <c r="K127" s="64">
        <v>0</v>
      </c>
      <c r="L127" s="74">
        <v>29</v>
      </c>
      <c r="M127" s="48">
        <f t="shared" si="14"/>
        <v>1</v>
      </c>
      <c r="N127" s="71">
        <v>2</v>
      </c>
      <c r="O127" s="71">
        <v>2</v>
      </c>
      <c r="P127" s="71">
        <f t="shared" si="15"/>
        <v>0</v>
      </c>
      <c r="Q127" s="75">
        <v>2</v>
      </c>
      <c r="R127" s="77">
        <f t="shared" si="16"/>
        <v>0</v>
      </c>
      <c r="S127" s="71">
        <f t="shared" si="17"/>
        <v>31</v>
      </c>
      <c r="T127" s="71">
        <v>31</v>
      </c>
      <c r="U127" s="71"/>
      <c r="V127" s="71">
        <f t="shared" si="18"/>
        <v>31</v>
      </c>
      <c r="W127" s="71">
        <f t="shared" si="19"/>
        <v>0</v>
      </c>
      <c r="X127" s="49">
        <f t="shared" si="20"/>
        <v>1</v>
      </c>
      <c r="Y127" s="50">
        <f t="shared" si="21"/>
        <v>1</v>
      </c>
      <c r="Z127" s="51"/>
    </row>
    <row r="128" spans="1:27" s="60" customFormat="1" ht="16.5" customHeight="1" x14ac:dyDescent="0.25">
      <c r="A128" s="57" t="s">
        <v>34</v>
      </c>
      <c r="B128" s="62" t="s">
        <v>59</v>
      </c>
      <c r="C128" s="63" t="s">
        <v>60</v>
      </c>
      <c r="D128" s="54">
        <v>60</v>
      </c>
      <c r="E128" s="54">
        <v>60</v>
      </c>
      <c r="F128" s="55">
        <v>2</v>
      </c>
      <c r="G128" s="56">
        <v>2</v>
      </c>
      <c r="H128" s="45">
        <f t="shared" si="11"/>
        <v>62</v>
      </c>
      <c r="I128" s="46">
        <f t="shared" si="12"/>
        <v>62</v>
      </c>
      <c r="J128" s="47">
        <f>D128+F128-G128-E128</f>
        <v>0</v>
      </c>
      <c r="K128" s="64">
        <v>0</v>
      </c>
      <c r="L128" s="74">
        <v>59</v>
      </c>
      <c r="M128" s="48">
        <f t="shared" si="14"/>
        <v>3</v>
      </c>
      <c r="N128" s="71">
        <v>3</v>
      </c>
      <c r="O128" s="71">
        <v>0</v>
      </c>
      <c r="P128" s="71">
        <f t="shared" si="15"/>
        <v>3</v>
      </c>
      <c r="Q128" s="75"/>
      <c r="R128" s="77">
        <f t="shared" si="16"/>
        <v>0</v>
      </c>
      <c r="S128" s="71">
        <f t="shared" si="17"/>
        <v>62</v>
      </c>
      <c r="T128" s="71">
        <v>59</v>
      </c>
      <c r="U128" s="71">
        <f>S128-T128</f>
        <v>3</v>
      </c>
      <c r="V128" s="71">
        <f t="shared" si="18"/>
        <v>59</v>
      </c>
      <c r="W128" s="71">
        <f t="shared" si="19"/>
        <v>3</v>
      </c>
      <c r="X128" s="49">
        <f t="shared" si="20"/>
        <v>0.95161290322580649</v>
      </c>
      <c r="Y128" s="50">
        <f t="shared" si="21"/>
        <v>0.95161290322580649</v>
      </c>
    </row>
    <row r="129" spans="1:25" s="60" customFormat="1" ht="16.5" customHeight="1" x14ac:dyDescent="0.25">
      <c r="A129" s="57" t="s">
        <v>34</v>
      </c>
      <c r="B129" s="62" t="s">
        <v>59</v>
      </c>
      <c r="C129" s="63" t="s">
        <v>61</v>
      </c>
      <c r="D129" s="54">
        <v>40</v>
      </c>
      <c r="E129" s="54">
        <v>41</v>
      </c>
      <c r="F129" s="55">
        <v>1</v>
      </c>
      <c r="G129" s="56">
        <v>0</v>
      </c>
      <c r="H129" s="45">
        <f t="shared" si="11"/>
        <v>41</v>
      </c>
      <c r="I129" s="46">
        <f t="shared" si="12"/>
        <v>41</v>
      </c>
      <c r="J129" s="47">
        <f t="shared" ref="J129:J138" si="22">D129+F129-G129-E129</f>
        <v>0</v>
      </c>
      <c r="K129" s="64">
        <v>0</v>
      </c>
      <c r="L129" s="74">
        <v>37</v>
      </c>
      <c r="M129" s="48">
        <f t="shared" si="14"/>
        <v>4</v>
      </c>
      <c r="N129" s="71">
        <v>4</v>
      </c>
      <c r="O129" s="71">
        <v>4</v>
      </c>
      <c r="P129" s="71">
        <f t="shared" si="15"/>
        <v>0</v>
      </c>
      <c r="Q129" s="75">
        <v>4</v>
      </c>
      <c r="R129" s="77">
        <f t="shared" si="16"/>
        <v>0</v>
      </c>
      <c r="S129" s="71">
        <f t="shared" si="17"/>
        <v>41</v>
      </c>
      <c r="T129" s="71">
        <f t="shared" si="17"/>
        <v>41</v>
      </c>
      <c r="U129" s="71"/>
      <c r="V129" s="71">
        <f t="shared" si="18"/>
        <v>41</v>
      </c>
      <c r="W129" s="71">
        <f t="shared" si="19"/>
        <v>0</v>
      </c>
      <c r="X129" s="49">
        <f t="shared" si="20"/>
        <v>1</v>
      </c>
      <c r="Y129" s="50">
        <f t="shared" si="21"/>
        <v>1</v>
      </c>
    </row>
    <row r="130" spans="1:25" s="60" customFormat="1" ht="16.5" customHeight="1" x14ac:dyDescent="0.25">
      <c r="A130" s="57" t="s">
        <v>34</v>
      </c>
      <c r="B130" s="62" t="s">
        <v>59</v>
      </c>
      <c r="C130" s="63" t="s">
        <v>62</v>
      </c>
      <c r="D130" s="54">
        <v>40</v>
      </c>
      <c r="E130" s="54">
        <v>41</v>
      </c>
      <c r="F130" s="55">
        <v>1</v>
      </c>
      <c r="G130" s="56">
        <v>0</v>
      </c>
      <c r="H130" s="45">
        <f t="shared" si="11"/>
        <v>41</v>
      </c>
      <c r="I130" s="46">
        <f t="shared" si="12"/>
        <v>41</v>
      </c>
      <c r="J130" s="47">
        <f t="shared" si="22"/>
        <v>0</v>
      </c>
      <c r="K130" s="64">
        <v>0</v>
      </c>
      <c r="L130" s="74">
        <v>35</v>
      </c>
      <c r="M130" s="48">
        <f t="shared" si="14"/>
        <v>6</v>
      </c>
      <c r="N130" s="71">
        <v>6</v>
      </c>
      <c r="O130" s="71">
        <v>6</v>
      </c>
      <c r="P130" s="71">
        <f t="shared" si="15"/>
        <v>0</v>
      </c>
      <c r="Q130" s="75">
        <v>6</v>
      </c>
      <c r="R130" s="77">
        <f t="shared" si="16"/>
        <v>0</v>
      </c>
      <c r="S130" s="71">
        <f t="shared" si="17"/>
        <v>41</v>
      </c>
      <c r="T130" s="71">
        <f t="shared" si="17"/>
        <v>41</v>
      </c>
      <c r="U130" s="71"/>
      <c r="V130" s="71">
        <f t="shared" si="18"/>
        <v>41</v>
      </c>
      <c r="W130" s="71">
        <f t="shared" si="19"/>
        <v>0</v>
      </c>
      <c r="X130" s="49">
        <f t="shared" si="20"/>
        <v>1</v>
      </c>
      <c r="Y130" s="50">
        <f t="shared" si="21"/>
        <v>1</v>
      </c>
    </row>
    <row r="131" spans="1:25" s="60" customFormat="1" ht="16.5" customHeight="1" x14ac:dyDescent="0.25">
      <c r="A131" s="57" t="s">
        <v>34</v>
      </c>
      <c r="B131" s="62" t="s">
        <v>59</v>
      </c>
      <c r="C131" s="63" t="s">
        <v>63</v>
      </c>
      <c r="D131" s="54">
        <v>60</v>
      </c>
      <c r="E131" s="54">
        <v>62</v>
      </c>
      <c r="F131" s="55">
        <v>2</v>
      </c>
      <c r="G131" s="56">
        <v>0</v>
      </c>
      <c r="H131" s="45">
        <f t="shared" si="11"/>
        <v>62</v>
      </c>
      <c r="I131" s="46">
        <f t="shared" si="12"/>
        <v>62</v>
      </c>
      <c r="J131" s="47">
        <f t="shared" si="22"/>
        <v>0</v>
      </c>
      <c r="K131" s="64">
        <v>0</v>
      </c>
      <c r="L131" s="74">
        <v>59</v>
      </c>
      <c r="M131" s="48">
        <f t="shared" si="14"/>
        <v>3</v>
      </c>
      <c r="N131" s="71">
        <v>3</v>
      </c>
      <c r="O131" s="71">
        <v>3</v>
      </c>
      <c r="P131" s="71">
        <f t="shared" si="15"/>
        <v>0</v>
      </c>
      <c r="Q131" s="75">
        <v>3</v>
      </c>
      <c r="R131" s="77">
        <f t="shared" si="16"/>
        <v>0</v>
      </c>
      <c r="S131" s="71">
        <f t="shared" si="17"/>
        <v>62</v>
      </c>
      <c r="T131" s="71">
        <f t="shared" si="17"/>
        <v>62</v>
      </c>
      <c r="U131" s="71"/>
      <c r="V131" s="71">
        <f t="shared" si="18"/>
        <v>62</v>
      </c>
      <c r="W131" s="71">
        <f t="shared" si="19"/>
        <v>0</v>
      </c>
      <c r="X131" s="49">
        <f t="shared" si="20"/>
        <v>1</v>
      </c>
      <c r="Y131" s="50">
        <f t="shared" si="21"/>
        <v>1</v>
      </c>
    </row>
    <row r="132" spans="1:25" s="60" customFormat="1" ht="16.5" customHeight="1" x14ac:dyDescent="0.25">
      <c r="A132" s="57" t="s">
        <v>34</v>
      </c>
      <c r="B132" s="62" t="s">
        <v>59</v>
      </c>
      <c r="C132" s="63" t="s">
        <v>64</v>
      </c>
      <c r="D132" s="54">
        <v>50</v>
      </c>
      <c r="E132" s="54">
        <v>52</v>
      </c>
      <c r="F132" s="55">
        <v>2</v>
      </c>
      <c r="G132" s="56">
        <v>0</v>
      </c>
      <c r="H132" s="45">
        <f t="shared" si="11"/>
        <v>52</v>
      </c>
      <c r="I132" s="46">
        <f t="shared" si="12"/>
        <v>52</v>
      </c>
      <c r="J132" s="47">
        <f t="shared" si="22"/>
        <v>0</v>
      </c>
      <c r="K132" s="64">
        <v>0</v>
      </c>
      <c r="L132" s="74">
        <v>48</v>
      </c>
      <c r="M132" s="48">
        <f t="shared" si="14"/>
        <v>4</v>
      </c>
      <c r="N132" s="71">
        <v>4</v>
      </c>
      <c r="O132" s="71">
        <v>4</v>
      </c>
      <c r="P132" s="71">
        <f t="shared" si="15"/>
        <v>0</v>
      </c>
      <c r="Q132" s="75">
        <v>4</v>
      </c>
      <c r="R132" s="77">
        <f t="shared" si="16"/>
        <v>0</v>
      </c>
      <c r="S132" s="71">
        <f t="shared" si="17"/>
        <v>52</v>
      </c>
      <c r="T132" s="71">
        <f t="shared" si="17"/>
        <v>52</v>
      </c>
      <c r="U132" s="71"/>
      <c r="V132" s="71">
        <f t="shared" si="18"/>
        <v>52</v>
      </c>
      <c r="W132" s="71">
        <f t="shared" si="19"/>
        <v>0</v>
      </c>
      <c r="X132" s="49">
        <f t="shared" si="20"/>
        <v>1</v>
      </c>
      <c r="Y132" s="50">
        <f t="shared" si="21"/>
        <v>1</v>
      </c>
    </row>
    <row r="133" spans="1:25" s="60" customFormat="1" ht="16.5" customHeight="1" x14ac:dyDescent="0.25">
      <c r="A133" s="57" t="s">
        <v>34</v>
      </c>
      <c r="B133" s="62" t="s">
        <v>65</v>
      </c>
      <c r="C133" s="63" t="s">
        <v>66</v>
      </c>
      <c r="D133" s="54">
        <v>40</v>
      </c>
      <c r="E133" s="54">
        <v>41</v>
      </c>
      <c r="F133" s="55">
        <v>1</v>
      </c>
      <c r="G133" s="56">
        <v>0</v>
      </c>
      <c r="H133" s="45">
        <f t="shared" ref="H133:H138" si="23">D133+F133</f>
        <v>41</v>
      </c>
      <c r="I133" s="46">
        <f t="shared" ref="I133:I138" si="24">E133+G133</f>
        <v>41</v>
      </c>
      <c r="J133" s="47">
        <f t="shared" si="22"/>
        <v>0</v>
      </c>
      <c r="K133" s="64">
        <v>0</v>
      </c>
      <c r="L133" s="73">
        <v>40</v>
      </c>
      <c r="M133" s="48">
        <f t="shared" ref="M133:M138" si="25">I133-L133</f>
        <v>1</v>
      </c>
      <c r="N133" s="71">
        <v>1</v>
      </c>
      <c r="O133" s="71">
        <v>1</v>
      </c>
      <c r="P133" s="71">
        <f t="shared" ref="P133:P138" si="26">N133-O133</f>
        <v>0</v>
      </c>
      <c r="Q133" s="75">
        <v>1</v>
      </c>
      <c r="R133" s="77">
        <f t="shared" ref="R133:R138" si="27">O133-Q133</f>
        <v>0</v>
      </c>
      <c r="S133" s="71">
        <f t="shared" ref="S133:T137" si="28">H133</f>
        <v>41</v>
      </c>
      <c r="T133" s="71">
        <f t="shared" si="28"/>
        <v>41</v>
      </c>
      <c r="U133" s="71"/>
      <c r="V133" s="71">
        <f t="shared" ref="V133:V138" si="29">L133+Q133</f>
        <v>41</v>
      </c>
      <c r="W133" s="71">
        <f t="shared" ref="W133:W138" si="30">S133-V133</f>
        <v>0</v>
      </c>
      <c r="X133" s="49">
        <f t="shared" ref="X133:X138" si="31">T133/S133</f>
        <v>1</v>
      </c>
      <c r="Y133" s="50">
        <f t="shared" ref="Y133:Y138" si="32">V133/S133</f>
        <v>1</v>
      </c>
    </row>
    <row r="134" spans="1:25" s="60" customFormat="1" ht="16.5" customHeight="1" x14ac:dyDescent="0.25">
      <c r="A134" s="57" t="s">
        <v>34</v>
      </c>
      <c r="B134" s="62" t="s">
        <v>65</v>
      </c>
      <c r="C134" s="63" t="s">
        <v>67</v>
      </c>
      <c r="D134" s="54">
        <v>60</v>
      </c>
      <c r="E134" s="54">
        <v>62</v>
      </c>
      <c r="F134" s="55">
        <v>2</v>
      </c>
      <c r="G134" s="56">
        <v>0</v>
      </c>
      <c r="H134" s="45">
        <f t="shared" si="23"/>
        <v>62</v>
      </c>
      <c r="I134" s="46">
        <f t="shared" si="24"/>
        <v>62</v>
      </c>
      <c r="J134" s="47">
        <f t="shared" si="22"/>
        <v>0</v>
      </c>
      <c r="K134" s="64">
        <v>0</v>
      </c>
      <c r="L134" s="73">
        <v>62</v>
      </c>
      <c r="M134" s="48">
        <f t="shared" si="25"/>
        <v>0</v>
      </c>
      <c r="N134" s="71">
        <v>0</v>
      </c>
      <c r="O134" s="71"/>
      <c r="P134" s="71">
        <f t="shared" si="26"/>
        <v>0</v>
      </c>
      <c r="Q134" s="75"/>
      <c r="R134" s="77">
        <f t="shared" si="27"/>
        <v>0</v>
      </c>
      <c r="S134" s="71">
        <f t="shared" si="28"/>
        <v>62</v>
      </c>
      <c r="T134" s="71">
        <f t="shared" si="28"/>
        <v>62</v>
      </c>
      <c r="U134" s="71"/>
      <c r="V134" s="71">
        <f t="shared" si="29"/>
        <v>62</v>
      </c>
      <c r="W134" s="71">
        <f t="shared" si="30"/>
        <v>0</v>
      </c>
      <c r="X134" s="49">
        <f t="shared" si="31"/>
        <v>1</v>
      </c>
      <c r="Y134" s="50">
        <f t="shared" si="32"/>
        <v>1</v>
      </c>
    </row>
    <row r="135" spans="1:25" s="60" customFormat="1" ht="16.5" customHeight="1" x14ac:dyDescent="0.25">
      <c r="A135" s="57" t="s">
        <v>34</v>
      </c>
      <c r="B135" s="62" t="s">
        <v>68</v>
      </c>
      <c r="C135" s="63" t="s">
        <v>69</v>
      </c>
      <c r="D135" s="54">
        <v>30</v>
      </c>
      <c r="E135" s="54">
        <v>31</v>
      </c>
      <c r="F135" s="55">
        <v>1</v>
      </c>
      <c r="G135" s="56">
        <v>0</v>
      </c>
      <c r="H135" s="45">
        <f t="shared" si="23"/>
        <v>31</v>
      </c>
      <c r="I135" s="46">
        <f t="shared" si="24"/>
        <v>31</v>
      </c>
      <c r="J135" s="47">
        <f t="shared" si="22"/>
        <v>0</v>
      </c>
      <c r="K135" s="64">
        <v>0</v>
      </c>
      <c r="L135" s="74">
        <v>29</v>
      </c>
      <c r="M135" s="48">
        <f t="shared" si="25"/>
        <v>2</v>
      </c>
      <c r="N135" s="71">
        <v>2</v>
      </c>
      <c r="O135" s="71">
        <v>2</v>
      </c>
      <c r="P135" s="71">
        <f t="shared" si="26"/>
        <v>0</v>
      </c>
      <c r="Q135" s="75">
        <v>2</v>
      </c>
      <c r="R135" s="77">
        <f t="shared" si="27"/>
        <v>0</v>
      </c>
      <c r="S135" s="71">
        <f t="shared" si="28"/>
        <v>31</v>
      </c>
      <c r="T135" s="71">
        <f t="shared" si="28"/>
        <v>31</v>
      </c>
      <c r="U135" s="71"/>
      <c r="V135" s="71">
        <f t="shared" si="29"/>
        <v>31</v>
      </c>
      <c r="W135" s="71">
        <f t="shared" si="30"/>
        <v>0</v>
      </c>
      <c r="X135" s="49">
        <f t="shared" si="31"/>
        <v>1</v>
      </c>
      <c r="Y135" s="50">
        <f t="shared" si="32"/>
        <v>1</v>
      </c>
    </row>
    <row r="136" spans="1:25" s="60" customFormat="1" ht="16.5" customHeight="1" x14ac:dyDescent="0.25">
      <c r="A136" s="57" t="s">
        <v>34</v>
      </c>
      <c r="B136" s="62" t="s">
        <v>68</v>
      </c>
      <c r="C136" s="63" t="s">
        <v>70</v>
      </c>
      <c r="D136" s="54">
        <v>30</v>
      </c>
      <c r="E136" s="54">
        <v>30</v>
      </c>
      <c r="F136" s="55">
        <v>1</v>
      </c>
      <c r="G136" s="56">
        <v>1</v>
      </c>
      <c r="H136" s="45">
        <f t="shared" si="23"/>
        <v>31</v>
      </c>
      <c r="I136" s="46">
        <f t="shared" si="24"/>
        <v>31</v>
      </c>
      <c r="J136" s="47">
        <f t="shared" si="22"/>
        <v>0</v>
      </c>
      <c r="K136" s="64">
        <v>0</v>
      </c>
      <c r="L136" s="74">
        <v>29</v>
      </c>
      <c r="M136" s="48">
        <f t="shared" si="25"/>
        <v>2</v>
      </c>
      <c r="N136" s="71">
        <v>2</v>
      </c>
      <c r="O136" s="71">
        <v>2</v>
      </c>
      <c r="P136" s="71">
        <f t="shared" si="26"/>
        <v>0</v>
      </c>
      <c r="Q136" s="75">
        <v>2</v>
      </c>
      <c r="R136" s="77">
        <f t="shared" si="27"/>
        <v>0</v>
      </c>
      <c r="S136" s="71">
        <f t="shared" si="28"/>
        <v>31</v>
      </c>
      <c r="T136" s="71">
        <f t="shared" si="28"/>
        <v>31</v>
      </c>
      <c r="U136" s="71"/>
      <c r="V136" s="71">
        <f t="shared" si="29"/>
        <v>31</v>
      </c>
      <c r="W136" s="71">
        <f t="shared" si="30"/>
        <v>0</v>
      </c>
      <c r="X136" s="49">
        <f t="shared" si="31"/>
        <v>1</v>
      </c>
      <c r="Y136" s="50">
        <f t="shared" si="32"/>
        <v>1</v>
      </c>
    </row>
    <row r="137" spans="1:25" s="60" customFormat="1" ht="16.5" customHeight="1" x14ac:dyDescent="0.25">
      <c r="A137" s="57" t="s">
        <v>34</v>
      </c>
      <c r="B137" s="62" t="s">
        <v>68</v>
      </c>
      <c r="C137" s="63" t="s">
        <v>71</v>
      </c>
      <c r="D137" s="54">
        <v>40</v>
      </c>
      <c r="E137" s="54">
        <v>41</v>
      </c>
      <c r="F137" s="55">
        <v>1</v>
      </c>
      <c r="G137" s="56">
        <v>0</v>
      </c>
      <c r="H137" s="45">
        <f t="shared" si="23"/>
        <v>41</v>
      </c>
      <c r="I137" s="46">
        <f t="shared" si="24"/>
        <v>41</v>
      </c>
      <c r="J137" s="47">
        <f t="shared" si="22"/>
        <v>0</v>
      </c>
      <c r="K137" s="64">
        <v>0</v>
      </c>
      <c r="L137" s="74">
        <v>38</v>
      </c>
      <c r="M137" s="48">
        <f t="shared" si="25"/>
        <v>3</v>
      </c>
      <c r="N137" s="71">
        <v>3</v>
      </c>
      <c r="O137" s="71">
        <v>3</v>
      </c>
      <c r="P137" s="71">
        <f t="shared" si="26"/>
        <v>0</v>
      </c>
      <c r="Q137" s="75">
        <v>3</v>
      </c>
      <c r="R137" s="77">
        <f t="shared" si="27"/>
        <v>0</v>
      </c>
      <c r="S137" s="71">
        <f t="shared" si="28"/>
        <v>41</v>
      </c>
      <c r="T137" s="71">
        <f t="shared" si="28"/>
        <v>41</v>
      </c>
      <c r="U137" s="71"/>
      <c r="V137" s="71">
        <f t="shared" si="29"/>
        <v>41</v>
      </c>
      <c r="W137" s="71">
        <f t="shared" si="30"/>
        <v>0</v>
      </c>
      <c r="X137" s="49">
        <f t="shared" si="31"/>
        <v>1</v>
      </c>
      <c r="Y137" s="50">
        <f t="shared" si="32"/>
        <v>1</v>
      </c>
    </row>
    <row r="138" spans="1:25" s="60" customFormat="1" ht="16.5" customHeight="1" x14ac:dyDescent="0.25">
      <c r="A138" s="65" t="s">
        <v>34</v>
      </c>
      <c r="B138" s="66" t="s">
        <v>68</v>
      </c>
      <c r="C138" s="67" t="s">
        <v>72</v>
      </c>
      <c r="D138" s="68">
        <v>30</v>
      </c>
      <c r="E138" s="68">
        <v>31</v>
      </c>
      <c r="F138" s="69">
        <v>1</v>
      </c>
      <c r="G138" s="70">
        <v>0</v>
      </c>
      <c r="H138" s="78">
        <f t="shared" si="23"/>
        <v>31</v>
      </c>
      <c r="I138" s="79">
        <f t="shared" si="24"/>
        <v>31</v>
      </c>
      <c r="J138" s="80">
        <f t="shared" si="22"/>
        <v>0</v>
      </c>
      <c r="K138" s="81">
        <v>0</v>
      </c>
      <c r="L138" s="82">
        <v>31</v>
      </c>
      <c r="M138" s="83">
        <f t="shared" si="25"/>
        <v>0</v>
      </c>
      <c r="N138" s="84">
        <v>0</v>
      </c>
      <c r="O138" s="84">
        <v>0</v>
      </c>
      <c r="P138" s="84">
        <f t="shared" si="26"/>
        <v>0</v>
      </c>
      <c r="Q138" s="85"/>
      <c r="R138" s="86">
        <f t="shared" si="27"/>
        <v>0</v>
      </c>
      <c r="S138" s="107">
        <f>H138</f>
        <v>31</v>
      </c>
      <c r="T138" s="107">
        <f>I138</f>
        <v>31</v>
      </c>
      <c r="U138" s="84"/>
      <c r="V138" s="84">
        <f t="shared" si="29"/>
        <v>31</v>
      </c>
      <c r="W138" s="84">
        <f t="shared" si="30"/>
        <v>0</v>
      </c>
      <c r="X138" s="49">
        <f t="shared" si="31"/>
        <v>1</v>
      </c>
      <c r="Y138" s="87">
        <f t="shared" si="32"/>
        <v>1</v>
      </c>
    </row>
    <row r="139" spans="1:25" x14ac:dyDescent="0.25">
      <c r="Y139" s="21"/>
    </row>
    <row r="141" spans="1:25" ht="18.75" x14ac:dyDescent="0.3">
      <c r="C141" s="7" t="s">
        <v>73</v>
      </c>
      <c r="D141" s="22">
        <f>SUBTOTAL(9,D4:D138)</f>
        <v>6582</v>
      </c>
      <c r="E141" s="22">
        <f t="shared" ref="E141:R141" si="33">SUBTOTAL(9,E4:E138)</f>
        <v>6722</v>
      </c>
      <c r="F141" s="22">
        <f t="shared" si="33"/>
        <v>217</v>
      </c>
      <c r="G141" s="22">
        <f t="shared" si="33"/>
        <v>28</v>
      </c>
      <c r="H141" s="22">
        <f>SUBTOTAL(9,H4:H138)</f>
        <v>6799</v>
      </c>
      <c r="I141" s="22">
        <f>SUBTOTAL(9,I4:I138)</f>
        <v>6750</v>
      </c>
      <c r="J141" s="22">
        <f t="shared" si="33"/>
        <v>49</v>
      </c>
      <c r="K141" s="22">
        <f t="shared" si="33"/>
        <v>46</v>
      </c>
      <c r="L141" s="23">
        <f t="shared" si="33"/>
        <v>5777</v>
      </c>
      <c r="M141" s="22">
        <f t="shared" si="33"/>
        <v>973</v>
      </c>
      <c r="N141" s="22">
        <f>SUBTOTAL(9,N4:N138)</f>
        <v>1021</v>
      </c>
      <c r="O141" s="22">
        <f t="shared" si="33"/>
        <v>931</v>
      </c>
      <c r="P141" s="22">
        <f t="shared" si="33"/>
        <v>90</v>
      </c>
      <c r="Q141" s="23">
        <f t="shared" si="33"/>
        <v>923</v>
      </c>
      <c r="R141" s="22">
        <f t="shared" si="33"/>
        <v>8</v>
      </c>
      <c r="S141" s="22">
        <f>SUBTOTAL(9,S4:S138)</f>
        <v>6799</v>
      </c>
      <c r="T141" s="22">
        <f>SUBTOTAL(9,T4:T138)</f>
        <v>6709</v>
      </c>
      <c r="U141" s="22">
        <f>SUBTOTAL(9,U4:U138)</f>
        <v>90</v>
      </c>
      <c r="V141" s="22">
        <f>SUBTOTAL(9,V4:V138)</f>
        <v>6700</v>
      </c>
      <c r="W141" s="22">
        <f>SUBTOTAL(9,W4:W138)</f>
        <v>99</v>
      </c>
      <c r="X141" s="24">
        <f>T141/S141</f>
        <v>0.98676275922929846</v>
      </c>
      <c r="Y141" s="24">
        <f>V141/S141</f>
        <v>0.9854390351522283</v>
      </c>
    </row>
    <row r="142" spans="1:25" x14ac:dyDescent="0.25">
      <c r="J142" s="25"/>
      <c r="K142" s="25"/>
    </row>
    <row r="143" spans="1:25" x14ac:dyDescent="0.25">
      <c r="L143" s="25"/>
    </row>
  </sheetData>
  <autoFilter ref="A3:Z138"/>
  <mergeCells count="6">
    <mergeCell ref="A1:Y1"/>
    <mergeCell ref="A2:C2"/>
    <mergeCell ref="D2:M2"/>
    <mergeCell ref="X2:Y2"/>
    <mergeCell ref="N2:R2"/>
    <mergeCell ref="S2:W2"/>
  </mergeCells>
  <pageMargins left="0.7" right="0.7" top="0.75" bottom="0.75" header="0.3" footer="0.3"/>
  <pageSetup paperSize="9" scale="25" orientation="portrait" r:id="rId1"/>
  <colBreaks count="1" manualBreakCount="1">
    <brk id="2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30" sqref="D30"/>
    </sheetView>
  </sheetViews>
  <sheetFormatPr defaultRowHeight="15" x14ac:dyDescent="0.25"/>
  <cols>
    <col min="1" max="1" width="42.42578125" style="1" customWidth="1"/>
    <col min="2" max="2" width="11.28515625" style="5" customWidth="1"/>
    <col min="3" max="3" width="14.42578125" style="5" customWidth="1"/>
    <col min="4" max="4" width="18.5703125" style="1" bestFit="1" customWidth="1"/>
    <col min="5" max="5" width="17.28515625" style="1" bestFit="1" customWidth="1"/>
    <col min="6" max="6" width="21.85546875" style="1" bestFit="1" customWidth="1"/>
    <col min="7" max="7" width="25.7109375" style="1" bestFit="1" customWidth="1"/>
    <col min="8" max="21" width="3" style="1" bestFit="1" customWidth="1"/>
    <col min="22" max="22" width="4" style="1" bestFit="1" customWidth="1"/>
    <col min="23" max="23" width="13.5703125" style="1" bestFit="1" customWidth="1"/>
    <col min="24" max="16384" width="9.140625" style="1"/>
  </cols>
  <sheetData>
    <row r="1" spans="1:11" ht="28.5" x14ac:dyDescent="0.25">
      <c r="A1" s="127" t="s">
        <v>177</v>
      </c>
      <c r="B1" s="127"/>
      <c r="C1" s="127"/>
      <c r="D1" s="127"/>
      <c r="E1" s="127"/>
      <c r="F1" s="127"/>
      <c r="G1" s="127"/>
      <c r="H1" s="110"/>
      <c r="I1" s="110"/>
      <c r="J1" s="110"/>
      <c r="K1" s="110"/>
    </row>
    <row r="2" spans="1:11" x14ac:dyDescent="0.25">
      <c r="A2" s="1" t="s">
        <v>4</v>
      </c>
      <c r="B2" s="5" t="s">
        <v>170</v>
      </c>
      <c r="C2" s="5" t="s">
        <v>171</v>
      </c>
      <c r="D2" s="1" t="s">
        <v>179</v>
      </c>
      <c r="E2" s="1" t="s">
        <v>172</v>
      </c>
      <c r="F2" s="1" t="s">
        <v>180</v>
      </c>
      <c r="G2" s="1" t="s">
        <v>181</v>
      </c>
    </row>
    <row r="3" spans="1:11" x14ac:dyDescent="0.25">
      <c r="A3" s="4" t="s">
        <v>13</v>
      </c>
      <c r="B3" s="36">
        <v>230</v>
      </c>
      <c r="C3" s="36">
        <v>8</v>
      </c>
      <c r="D3" s="36">
        <v>238</v>
      </c>
      <c r="E3" s="36">
        <v>237</v>
      </c>
      <c r="F3" s="36">
        <v>237</v>
      </c>
      <c r="G3" s="36">
        <v>1</v>
      </c>
    </row>
    <row r="4" spans="1:11" x14ac:dyDescent="0.25">
      <c r="A4" s="4" t="s">
        <v>160</v>
      </c>
      <c r="B4" s="36">
        <v>265</v>
      </c>
      <c r="C4" s="36">
        <v>7</v>
      </c>
      <c r="D4" s="36">
        <v>272</v>
      </c>
      <c r="E4" s="36">
        <v>272</v>
      </c>
      <c r="F4" s="36">
        <v>272</v>
      </c>
      <c r="G4" s="36">
        <v>0</v>
      </c>
    </row>
    <row r="5" spans="1:11" x14ac:dyDescent="0.25">
      <c r="A5" s="4" t="s">
        <v>17</v>
      </c>
      <c r="B5" s="36">
        <v>150</v>
      </c>
      <c r="C5" s="36">
        <v>4</v>
      </c>
      <c r="D5" s="36">
        <v>154</v>
      </c>
      <c r="E5" s="36">
        <v>149</v>
      </c>
      <c r="F5" s="36">
        <v>149</v>
      </c>
      <c r="G5" s="36">
        <v>5</v>
      </c>
    </row>
    <row r="6" spans="1:11" x14ac:dyDescent="0.25">
      <c r="A6" s="4" t="s">
        <v>161</v>
      </c>
      <c r="B6" s="36">
        <v>249</v>
      </c>
      <c r="C6" s="36">
        <v>9</v>
      </c>
      <c r="D6" s="36">
        <v>258</v>
      </c>
      <c r="E6" s="36">
        <v>244</v>
      </c>
      <c r="F6" s="36">
        <v>244</v>
      </c>
      <c r="G6" s="36">
        <v>14</v>
      </c>
    </row>
    <row r="7" spans="1:11" x14ac:dyDescent="0.25">
      <c r="A7" s="4" t="s">
        <v>162</v>
      </c>
      <c r="B7" s="36">
        <v>591</v>
      </c>
      <c r="C7" s="36">
        <v>20</v>
      </c>
      <c r="D7" s="36">
        <v>611</v>
      </c>
      <c r="E7" s="36">
        <v>611</v>
      </c>
      <c r="F7" s="36">
        <v>611</v>
      </c>
      <c r="G7" s="36">
        <v>0</v>
      </c>
    </row>
    <row r="8" spans="1:11" x14ac:dyDescent="0.25">
      <c r="A8" s="4" t="s">
        <v>163</v>
      </c>
      <c r="B8" s="36">
        <v>490</v>
      </c>
      <c r="C8" s="36">
        <v>17</v>
      </c>
      <c r="D8" s="36">
        <v>507</v>
      </c>
      <c r="E8" s="36">
        <v>507</v>
      </c>
      <c r="F8" s="36">
        <v>499</v>
      </c>
      <c r="G8" s="36">
        <v>8</v>
      </c>
    </row>
    <row r="9" spans="1:11" x14ac:dyDescent="0.25">
      <c r="A9" s="4" t="s">
        <v>164</v>
      </c>
      <c r="B9" s="36">
        <v>385</v>
      </c>
      <c r="C9" s="36">
        <v>12</v>
      </c>
      <c r="D9" s="36">
        <v>397</v>
      </c>
      <c r="E9" s="36">
        <v>397</v>
      </c>
      <c r="F9" s="36">
        <v>397</v>
      </c>
      <c r="G9" s="36">
        <v>0</v>
      </c>
    </row>
    <row r="10" spans="1:11" x14ac:dyDescent="0.25">
      <c r="A10" s="4" t="s">
        <v>21</v>
      </c>
      <c r="B10" s="36">
        <v>198</v>
      </c>
      <c r="C10" s="36">
        <v>7</v>
      </c>
      <c r="D10" s="36">
        <v>205</v>
      </c>
      <c r="E10" s="36">
        <v>203</v>
      </c>
      <c r="F10" s="36">
        <v>203</v>
      </c>
      <c r="G10" s="36">
        <v>2</v>
      </c>
    </row>
    <row r="11" spans="1:11" x14ac:dyDescent="0.25">
      <c r="A11" s="4" t="s">
        <v>165</v>
      </c>
      <c r="B11" s="36">
        <v>299</v>
      </c>
      <c r="C11" s="36">
        <v>9</v>
      </c>
      <c r="D11" s="36">
        <v>308</v>
      </c>
      <c r="E11" s="36">
        <v>297</v>
      </c>
      <c r="F11" s="36">
        <v>296</v>
      </c>
      <c r="G11" s="36">
        <v>12</v>
      </c>
    </row>
    <row r="12" spans="1:11" x14ac:dyDescent="0.25">
      <c r="A12" s="4" t="s">
        <v>35</v>
      </c>
      <c r="B12" s="36">
        <v>200</v>
      </c>
      <c r="C12" s="36">
        <v>6</v>
      </c>
      <c r="D12" s="36">
        <v>206</v>
      </c>
      <c r="E12" s="36">
        <v>206</v>
      </c>
      <c r="F12" s="36">
        <v>206</v>
      </c>
      <c r="G12" s="36">
        <v>0</v>
      </c>
    </row>
    <row r="13" spans="1:11" x14ac:dyDescent="0.25">
      <c r="A13" s="4" t="s">
        <v>166</v>
      </c>
      <c r="B13" s="36">
        <v>1500</v>
      </c>
      <c r="C13" s="36">
        <v>52</v>
      </c>
      <c r="D13" s="36">
        <v>1552</v>
      </c>
      <c r="E13" s="36">
        <v>1552</v>
      </c>
      <c r="F13" s="36">
        <v>1552</v>
      </c>
      <c r="G13" s="36">
        <v>0</v>
      </c>
    </row>
    <row r="14" spans="1:11" x14ac:dyDescent="0.25">
      <c r="A14" s="4" t="s">
        <v>167</v>
      </c>
      <c r="B14" s="36">
        <v>595</v>
      </c>
      <c r="C14" s="36">
        <v>18</v>
      </c>
      <c r="D14" s="36">
        <v>613</v>
      </c>
      <c r="E14" s="36">
        <v>613</v>
      </c>
      <c r="F14" s="36">
        <v>613</v>
      </c>
      <c r="G14" s="36">
        <v>0</v>
      </c>
    </row>
    <row r="15" spans="1:11" x14ac:dyDescent="0.25">
      <c r="A15" s="4" t="s">
        <v>168</v>
      </c>
      <c r="B15" s="36">
        <v>190</v>
      </c>
      <c r="C15" s="36">
        <v>7</v>
      </c>
      <c r="D15" s="36">
        <v>197</v>
      </c>
      <c r="E15" s="36">
        <v>191</v>
      </c>
      <c r="F15" s="36">
        <v>191</v>
      </c>
      <c r="G15" s="36">
        <v>6</v>
      </c>
    </row>
    <row r="16" spans="1:11" x14ac:dyDescent="0.25">
      <c r="A16" s="4" t="s">
        <v>39</v>
      </c>
      <c r="B16" s="36">
        <v>190</v>
      </c>
      <c r="C16" s="36">
        <v>2</v>
      </c>
      <c r="D16" s="36">
        <v>192</v>
      </c>
      <c r="E16" s="36">
        <v>188</v>
      </c>
      <c r="F16" s="36">
        <v>188</v>
      </c>
      <c r="G16" s="36">
        <v>4</v>
      </c>
    </row>
    <row r="17" spans="1:7" x14ac:dyDescent="0.25">
      <c r="A17" s="4" t="s">
        <v>42</v>
      </c>
      <c r="B17" s="36">
        <v>570</v>
      </c>
      <c r="C17" s="36">
        <v>24</v>
      </c>
      <c r="D17" s="36">
        <v>594</v>
      </c>
      <c r="E17" s="36">
        <v>549</v>
      </c>
      <c r="F17" s="36">
        <v>550</v>
      </c>
      <c r="G17" s="36">
        <v>44</v>
      </c>
    </row>
    <row r="18" spans="1:7" x14ac:dyDescent="0.25">
      <c r="A18" s="4" t="s">
        <v>59</v>
      </c>
      <c r="B18" s="36">
        <v>250</v>
      </c>
      <c r="C18" s="36">
        <v>8</v>
      </c>
      <c r="D18" s="36">
        <v>258</v>
      </c>
      <c r="E18" s="36">
        <v>255</v>
      </c>
      <c r="F18" s="36">
        <v>255</v>
      </c>
      <c r="G18" s="36">
        <v>3</v>
      </c>
    </row>
    <row r="19" spans="1:7" x14ac:dyDescent="0.25">
      <c r="A19" s="4" t="s">
        <v>65</v>
      </c>
      <c r="B19" s="36">
        <v>100</v>
      </c>
      <c r="C19" s="36">
        <v>3</v>
      </c>
      <c r="D19" s="36">
        <v>103</v>
      </c>
      <c r="E19" s="36">
        <v>103</v>
      </c>
      <c r="F19" s="36">
        <v>103</v>
      </c>
      <c r="G19" s="36">
        <v>0</v>
      </c>
    </row>
    <row r="20" spans="1:7" x14ac:dyDescent="0.25">
      <c r="A20" s="4" t="s">
        <v>68</v>
      </c>
      <c r="B20" s="36">
        <v>130</v>
      </c>
      <c r="C20" s="36">
        <v>4</v>
      </c>
      <c r="D20" s="36">
        <v>134</v>
      </c>
      <c r="E20" s="36">
        <v>134</v>
      </c>
      <c r="F20" s="36">
        <v>134</v>
      </c>
      <c r="G20" s="36">
        <v>0</v>
      </c>
    </row>
    <row r="21" spans="1:7" x14ac:dyDescent="0.25">
      <c r="A21" s="4" t="s">
        <v>169</v>
      </c>
      <c r="B21" s="36">
        <v>6582</v>
      </c>
      <c r="C21" s="36">
        <v>217</v>
      </c>
      <c r="D21" s="111">
        <v>6799</v>
      </c>
      <c r="E21" s="111">
        <v>6708</v>
      </c>
      <c r="F21" s="111">
        <v>6700</v>
      </c>
      <c r="G21" s="36">
        <v>99</v>
      </c>
    </row>
    <row r="23" spans="1:7" x14ac:dyDescent="0.25">
      <c r="A23" s="1" t="s">
        <v>178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F21" sqref="F21"/>
    </sheetView>
  </sheetViews>
  <sheetFormatPr defaultRowHeight="15" x14ac:dyDescent="0.25"/>
  <cols>
    <col min="1" max="1" width="19.5703125" style="1" bestFit="1" customWidth="1"/>
    <col min="2" max="2" width="25.140625" style="5" bestFit="1" customWidth="1"/>
    <col min="3" max="3" width="9.140625" style="5"/>
    <col min="4" max="4" width="13.85546875" style="5" bestFit="1" customWidth="1"/>
    <col min="5" max="5" width="9.140625" style="1" customWidth="1"/>
    <col min="6" max="7" width="9.140625" style="1"/>
    <col min="8" max="8" width="13.85546875" style="1" bestFit="1" customWidth="1"/>
    <col min="9" max="11" width="9.140625" style="1"/>
    <col min="12" max="12" width="13.85546875" style="1" bestFit="1" customWidth="1"/>
    <col min="13" max="13" width="9.140625" style="1"/>
    <col min="14" max="14" width="18" style="1" customWidth="1"/>
    <col min="15" max="16384" width="9.140625" style="1"/>
  </cols>
  <sheetData>
    <row r="1" spans="1:14" ht="32.25" customHeight="1" x14ac:dyDescent="0.25">
      <c r="A1" s="131" t="s">
        <v>73</v>
      </c>
      <c r="B1" s="131"/>
      <c r="C1" s="131"/>
      <c r="D1" s="131"/>
    </row>
    <row r="2" spans="1:14" s="2" customFormat="1" ht="23.25" customHeight="1" x14ac:dyDescent="0.25">
      <c r="A2" s="9"/>
      <c r="B2" s="11" t="s">
        <v>77</v>
      </c>
      <c r="C2" s="11" t="s">
        <v>8</v>
      </c>
      <c r="D2" s="11" t="s">
        <v>78</v>
      </c>
    </row>
    <row r="3" spans="1:14" x14ac:dyDescent="0.25">
      <c r="A3" s="12" t="s">
        <v>74</v>
      </c>
      <c r="B3" s="8">
        <v>6799</v>
      </c>
      <c r="C3" s="8">
        <v>6750</v>
      </c>
      <c r="D3" s="8">
        <v>5777</v>
      </c>
    </row>
    <row r="4" spans="1:14" x14ac:dyDescent="0.25">
      <c r="A4" s="12" t="s">
        <v>80</v>
      </c>
      <c r="B4" s="8">
        <v>1021</v>
      </c>
      <c r="C4" s="8">
        <v>931</v>
      </c>
      <c r="D4" s="8">
        <v>923</v>
      </c>
    </row>
    <row r="6" spans="1:14" x14ac:dyDescent="0.25">
      <c r="A6" s="10" t="s">
        <v>73</v>
      </c>
      <c r="B6" s="5">
        <f>SUM(B3)</f>
        <v>6799</v>
      </c>
      <c r="C6" s="5">
        <v>6709</v>
      </c>
      <c r="D6" s="5">
        <f>SUM(D3:D4)</f>
        <v>6700</v>
      </c>
      <c r="E6" s="5"/>
    </row>
    <row r="7" spans="1:14" x14ac:dyDescent="0.25">
      <c r="F7" s="10"/>
    </row>
    <row r="8" spans="1:14" x14ac:dyDescent="0.25">
      <c r="A8" s="10" t="s">
        <v>75</v>
      </c>
      <c r="B8" s="3">
        <f>C6/B6</f>
        <v>0.98676275922929846</v>
      </c>
    </row>
    <row r="9" spans="1:14" x14ac:dyDescent="0.25">
      <c r="A9" s="10" t="s">
        <v>76</v>
      </c>
      <c r="B9" s="3">
        <f>D6/B6</f>
        <v>0.9854390351522283</v>
      </c>
    </row>
    <row r="12" spans="1:14" x14ac:dyDescent="0.25">
      <c r="A12" s="1" t="s">
        <v>79</v>
      </c>
      <c r="B12" s="1"/>
      <c r="C12" s="1"/>
      <c r="D12" s="1"/>
    </row>
    <row r="15" spans="1:14" ht="15.75" thickBot="1" x14ac:dyDescent="0.3"/>
    <row r="16" spans="1:14" x14ac:dyDescent="0.25">
      <c r="A16" s="132" t="s">
        <v>84</v>
      </c>
      <c r="B16" s="134" t="s">
        <v>81</v>
      </c>
      <c r="C16" s="135"/>
      <c r="D16" s="135"/>
      <c r="E16" s="136"/>
      <c r="F16" s="134" t="s">
        <v>80</v>
      </c>
      <c r="G16" s="135"/>
      <c r="H16" s="135"/>
      <c r="I16" s="135"/>
      <c r="J16" s="128" t="s">
        <v>73</v>
      </c>
      <c r="K16" s="129"/>
      <c r="L16" s="129"/>
      <c r="M16" s="129"/>
      <c r="N16" s="130"/>
    </row>
    <row r="17" spans="1:14" ht="29.25" customHeight="1" thickBot="1" x14ac:dyDescent="0.3">
      <c r="A17" s="133"/>
      <c r="B17" s="28" t="s">
        <v>6</v>
      </c>
      <c r="C17" s="21" t="s">
        <v>8</v>
      </c>
      <c r="D17" s="21" t="s">
        <v>9</v>
      </c>
      <c r="E17" s="29" t="s">
        <v>78</v>
      </c>
      <c r="F17" s="13" t="s">
        <v>6</v>
      </c>
      <c r="G17" s="14" t="s">
        <v>8</v>
      </c>
      <c r="H17" s="14" t="s">
        <v>9</v>
      </c>
      <c r="I17" s="14" t="s">
        <v>78</v>
      </c>
      <c r="J17" s="114" t="s">
        <v>6</v>
      </c>
      <c r="K17" s="115" t="s">
        <v>8</v>
      </c>
      <c r="L17" s="115" t="s">
        <v>9</v>
      </c>
      <c r="M17" s="115" t="s">
        <v>78</v>
      </c>
      <c r="N17" s="116" t="s">
        <v>83</v>
      </c>
    </row>
    <row r="18" spans="1:14" x14ac:dyDescent="0.25">
      <c r="A18" s="26" t="s">
        <v>82</v>
      </c>
      <c r="B18" s="30">
        <v>5312</v>
      </c>
      <c r="C18" s="31">
        <v>5312</v>
      </c>
      <c r="D18" s="31">
        <f>B18-C18</f>
        <v>0</v>
      </c>
      <c r="E18" s="32">
        <v>4387</v>
      </c>
      <c r="F18" s="6">
        <v>924</v>
      </c>
      <c r="G18" s="6">
        <v>885</v>
      </c>
      <c r="H18" s="6">
        <f>F18-G18</f>
        <v>39</v>
      </c>
      <c r="I18" s="6">
        <v>877</v>
      </c>
      <c r="J18" s="112">
        <v>5312</v>
      </c>
      <c r="K18" s="6">
        <v>5273</v>
      </c>
      <c r="L18" s="6">
        <f>J18-K18</f>
        <v>39</v>
      </c>
      <c r="M18" s="6">
        <v>5264</v>
      </c>
      <c r="N18" s="113">
        <f>J18-M18</f>
        <v>48</v>
      </c>
    </row>
    <row r="19" spans="1:14" ht="15.75" thickBot="1" x14ac:dyDescent="0.3">
      <c r="A19" s="27" t="s">
        <v>34</v>
      </c>
      <c r="B19" s="33">
        <v>1487</v>
      </c>
      <c r="C19" s="34">
        <v>1438</v>
      </c>
      <c r="D19" s="34">
        <f>B19-C19</f>
        <v>49</v>
      </c>
      <c r="E19" s="35">
        <v>1390</v>
      </c>
      <c r="F19" s="15">
        <v>97</v>
      </c>
      <c r="G19" s="15">
        <v>46</v>
      </c>
      <c r="H19" s="15">
        <f>F19-G19</f>
        <v>51</v>
      </c>
      <c r="I19" s="15">
        <v>46</v>
      </c>
      <c r="J19" s="33">
        <v>1487</v>
      </c>
      <c r="K19" s="34">
        <v>1436</v>
      </c>
      <c r="L19" s="34">
        <f>J19-K19</f>
        <v>51</v>
      </c>
      <c r="M19" s="34">
        <v>1436</v>
      </c>
      <c r="N19" s="35">
        <f>J19-M19</f>
        <v>51</v>
      </c>
    </row>
    <row r="21" spans="1:14" ht="18.75" x14ac:dyDescent="0.3">
      <c r="A21" s="1" t="s">
        <v>73</v>
      </c>
      <c r="B21" s="5">
        <f>SUM(B18:B20)</f>
        <v>6799</v>
      </c>
      <c r="C21" s="5">
        <f t="shared" ref="C21:H21" si="0">SUM(C18:C20)</f>
        <v>6750</v>
      </c>
      <c r="D21" s="5">
        <f t="shared" si="0"/>
        <v>49</v>
      </c>
      <c r="E21" s="5">
        <f t="shared" si="0"/>
        <v>5777</v>
      </c>
      <c r="F21" s="5">
        <f>SUM(F18:F20)</f>
        <v>1021</v>
      </c>
      <c r="G21" s="5">
        <f t="shared" si="0"/>
        <v>931</v>
      </c>
      <c r="H21" s="5">
        <f t="shared" si="0"/>
        <v>90</v>
      </c>
      <c r="I21" s="5">
        <f t="shared" ref="I21:N21" si="1">SUM(I18:I20)</f>
        <v>923</v>
      </c>
      <c r="J21" s="39">
        <f t="shared" si="1"/>
        <v>6799</v>
      </c>
      <c r="K21" s="39">
        <f t="shared" si="1"/>
        <v>6709</v>
      </c>
      <c r="L21" s="39">
        <f t="shared" si="1"/>
        <v>90</v>
      </c>
      <c r="M21" s="39">
        <f t="shared" si="1"/>
        <v>6700</v>
      </c>
      <c r="N21" s="39">
        <f t="shared" si="1"/>
        <v>99</v>
      </c>
    </row>
  </sheetData>
  <mergeCells count="5">
    <mergeCell ref="J16:N16"/>
    <mergeCell ref="A1:D1"/>
    <mergeCell ref="A16:A17"/>
    <mergeCell ref="B16:E16"/>
    <mergeCell ref="F16:I16"/>
  </mergeCells>
  <pageMargins left="0.7" right="0.7" top="0.75" bottom="0.75" header="0.3" footer="0.3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Program Bazlı</vt:lpstr>
      <vt:lpstr>Birim Bazlı</vt:lpstr>
      <vt:lpstr>TOPLAM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2022-11-24T06:40:20Z</dcterms:modified>
</cp:coreProperties>
</file>